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 tabRatio="768" firstSheet="1" activeTab="14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ACT 1.3" sheetId="55" r:id="rId7"/>
    <sheet name="ACT 1.4" sheetId="56" r:id="rId8"/>
    <sheet name="ACT 1.5" sheetId="57" r:id="rId9"/>
    <sheet name="ACT 1.6" sheetId="58" r:id="rId10"/>
    <sheet name="ACT 1.7" sheetId="59" r:id="rId11"/>
    <sheet name="ACT 1.8" sheetId="81" r:id="rId12"/>
    <sheet name="ACT 1.9" sheetId="82" r:id="rId13"/>
    <sheet name="ACT 1.10" sheetId="85" r:id="rId14"/>
    <sheet name="ACT 1.11" sheetId="84" r:id="rId15"/>
  </sheets>
  <definedNames>
    <definedName name="_xlnm.Print_Area" localSheetId="4">'ACT 1.1'!$A$1:$Q$30</definedName>
    <definedName name="_xlnm.Print_Area" localSheetId="13">'ACT 1.10'!$A$1:$Q$30</definedName>
    <definedName name="_xlnm.Print_Area" localSheetId="14">'ACT 1.11'!$A$1:$Q$30</definedName>
    <definedName name="_xlnm.Print_Area" localSheetId="5">'ACT 1.2'!$A$1:$Q$30</definedName>
    <definedName name="_xlnm.Print_Area" localSheetId="6">'ACT 1.3'!$A$1:$Q$30</definedName>
    <definedName name="_xlnm.Print_Area" localSheetId="7">'ACT 1.4'!$A$1:$Q$30</definedName>
    <definedName name="_xlnm.Print_Area" localSheetId="8">'ACT 1.5'!$A$1:$Q$30</definedName>
    <definedName name="_xlnm.Print_Area" localSheetId="9">'ACT 1.6'!$A$1:$Q$30</definedName>
    <definedName name="_xlnm.Print_Area" localSheetId="10">'ACT 1.7'!$A$1:$Q$30</definedName>
    <definedName name="_xlnm.Print_Area" localSheetId="11">'ACT 1.8'!$A$1:$Q$30</definedName>
    <definedName name="_xlnm.Print_Area" localSheetId="12">'ACT 1.9'!$A$1:$Q$30</definedName>
    <definedName name="_xlnm.Print_Area" localSheetId="3">'COMPONENTE 1'!$A$1:$Q$30</definedName>
    <definedName name="_xlnm.Print_Area" localSheetId="1">FIN!$A$1:$Q$28</definedName>
    <definedName name="_xlnm.Print_Area" localSheetId="2">PROPOSITO!$A$1:$Q$30</definedName>
    <definedName name="_xlnm.Print_Titles" localSheetId="4">'ACT 1.1'!$1:$1</definedName>
    <definedName name="_xlnm.Print_Titles" localSheetId="13">'ACT 1.10'!$1:$1</definedName>
    <definedName name="_xlnm.Print_Titles" localSheetId="14">'ACT 1.11'!$1:$1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9">'ACT 1.6'!$1:$1</definedName>
    <definedName name="_xlnm.Print_Titles" localSheetId="10">'ACT 1.7'!$1:$1</definedName>
    <definedName name="_xlnm.Print_Titles" localSheetId="11">'ACT 1.8'!$1:$1</definedName>
    <definedName name="_xlnm.Print_Titles" localSheetId="12">'ACT 1.9'!$1:$1</definedName>
    <definedName name="_xlnm.Print_Titles" localSheetId="3">'COMPONENTE 1'!$1:$1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43" l="1"/>
  <c r="O7" i="40"/>
  <c r="O7" i="41"/>
  <c r="O7" i="54"/>
  <c r="O7" i="55"/>
  <c r="O7" i="56"/>
  <c r="O7" i="57"/>
  <c r="O7" i="58"/>
  <c r="O7" i="59"/>
  <c r="O7" i="81"/>
  <c r="O7" i="82"/>
  <c r="O7" i="85"/>
  <c r="O7" i="84"/>
  <c r="O7" i="44"/>
  <c r="M24" i="44"/>
  <c r="M25" i="44" s="1"/>
  <c r="H35" i="44"/>
  <c r="H36" i="44" s="1"/>
  <c r="F35" i="44"/>
  <c r="F36" i="44" s="1"/>
  <c r="N23" i="44"/>
  <c r="N24" i="44" l="1"/>
  <c r="N25" i="44" s="1"/>
  <c r="M25" i="40" l="1"/>
  <c r="M25" i="43" l="1"/>
  <c r="O26" i="56" l="1"/>
  <c r="P16" i="40"/>
  <c r="P16" i="44"/>
  <c r="P16" i="43"/>
  <c r="D17" i="85"/>
  <c r="P16" i="85"/>
  <c r="D12" i="85"/>
  <c r="M25" i="85"/>
  <c r="L25" i="85"/>
  <c r="K25" i="85"/>
  <c r="J25" i="85"/>
  <c r="N24" i="85"/>
  <c r="N23" i="85"/>
  <c r="F8" i="85"/>
  <c r="P7" i="85"/>
  <c r="K7" i="85"/>
  <c r="J7" i="85"/>
  <c r="B7" i="85"/>
  <c r="A7" i="85"/>
  <c r="P16" i="84"/>
  <c r="D12" i="81" l="1"/>
  <c r="N24" i="40"/>
  <c r="N23" i="40"/>
  <c r="N25" i="40" s="1"/>
  <c r="D17" i="82"/>
  <c r="P16" i="82"/>
  <c r="D12" i="82"/>
  <c r="D17" i="81"/>
  <c r="P16" i="81"/>
  <c r="D17" i="59"/>
  <c r="P16" i="59"/>
  <c r="D12" i="59"/>
  <c r="M25" i="84"/>
  <c r="L25" i="84"/>
  <c r="K25" i="84"/>
  <c r="J25" i="84"/>
  <c r="N24" i="84"/>
  <c r="N23" i="84"/>
  <c r="D17" i="84"/>
  <c r="D12" i="84"/>
  <c r="F8" i="84"/>
  <c r="P7" i="84"/>
  <c r="K7" i="84"/>
  <c r="J7" i="84"/>
  <c r="B7" i="84"/>
  <c r="A7" i="84"/>
  <c r="M25" i="82"/>
  <c r="L25" i="82"/>
  <c r="K25" i="82"/>
  <c r="J25" i="82"/>
  <c r="N24" i="82"/>
  <c r="N23" i="82"/>
  <c r="F8" i="82"/>
  <c r="P7" i="82"/>
  <c r="K7" i="82"/>
  <c r="J7" i="82"/>
  <c r="B7" i="82"/>
  <c r="A7" i="82"/>
  <c r="M25" i="81"/>
  <c r="L25" i="81"/>
  <c r="K25" i="81"/>
  <c r="J25" i="81"/>
  <c r="N24" i="81"/>
  <c r="N23" i="81"/>
  <c r="F8" i="81"/>
  <c r="P7" i="81"/>
  <c r="K7" i="81"/>
  <c r="J7" i="81"/>
  <c r="B7" i="81"/>
  <c r="A7" i="81"/>
  <c r="D17" i="58" l="1"/>
  <c r="P16" i="58"/>
  <c r="D12" i="58"/>
  <c r="D17" i="57"/>
  <c r="P16" i="57"/>
  <c r="D12" i="57"/>
  <c r="D17" i="56"/>
  <c r="P16" i="56"/>
  <c r="D12" i="56"/>
  <c r="D17" i="55"/>
  <c r="P16" i="55"/>
  <c r="D12" i="55"/>
  <c r="D17" i="54"/>
  <c r="P16" i="54"/>
  <c r="D12" i="54"/>
  <c r="M25" i="59"/>
  <c r="L25" i="59"/>
  <c r="K25" i="59"/>
  <c r="J25" i="59"/>
  <c r="N24" i="59"/>
  <c r="N23" i="59"/>
  <c r="F8" i="59"/>
  <c r="P7" i="59"/>
  <c r="K7" i="59"/>
  <c r="J7" i="59"/>
  <c r="B7" i="59"/>
  <c r="A7" i="59"/>
  <c r="M25" i="58"/>
  <c r="L25" i="58"/>
  <c r="K25" i="58"/>
  <c r="J25" i="58"/>
  <c r="N24" i="58"/>
  <c r="N23" i="58"/>
  <c r="F8" i="58"/>
  <c r="P7" i="58"/>
  <c r="K7" i="58"/>
  <c r="J7" i="58"/>
  <c r="B7" i="58"/>
  <c r="A7" i="58"/>
  <c r="M25" i="57"/>
  <c r="L25" i="57"/>
  <c r="K25" i="57"/>
  <c r="J25" i="57"/>
  <c r="N24" i="57"/>
  <c r="N23" i="57"/>
  <c r="F8" i="57"/>
  <c r="P7" i="57"/>
  <c r="K7" i="57"/>
  <c r="J7" i="57"/>
  <c r="B7" i="57"/>
  <c r="A7" i="57"/>
  <c r="M25" i="56"/>
  <c r="L25" i="56"/>
  <c r="K25" i="56"/>
  <c r="J25" i="56"/>
  <c r="N24" i="56"/>
  <c r="N23" i="56"/>
  <c r="F8" i="56"/>
  <c r="P7" i="56"/>
  <c r="K7" i="56"/>
  <c r="J7" i="56"/>
  <c r="B7" i="56"/>
  <c r="A7" i="56"/>
  <c r="M25" i="55"/>
  <c r="L25" i="55"/>
  <c r="K25" i="55"/>
  <c r="J25" i="55"/>
  <c r="N24" i="55"/>
  <c r="N23" i="55"/>
  <c r="F8" i="55"/>
  <c r="P7" i="55"/>
  <c r="K7" i="55"/>
  <c r="J7" i="55"/>
  <c r="B7" i="55"/>
  <c r="A7" i="55"/>
  <c r="M25" i="54"/>
  <c r="L25" i="54"/>
  <c r="K25" i="54"/>
  <c r="J25" i="54"/>
  <c r="N24" i="54"/>
  <c r="N23" i="54"/>
  <c r="F8" i="54"/>
  <c r="P7" i="54"/>
  <c r="K7" i="54"/>
  <c r="J7" i="54"/>
  <c r="B7" i="54"/>
  <c r="A7" i="54"/>
  <c r="M25" i="41"/>
  <c r="L25" i="41"/>
  <c r="K25" i="41"/>
  <c r="J25" i="41"/>
  <c r="N24" i="41"/>
  <c r="N23" i="41"/>
  <c r="P16" i="41"/>
  <c r="D17" i="41"/>
  <c r="D12" i="41"/>
  <c r="D17" i="40" l="1"/>
  <c r="D12" i="40"/>
  <c r="D17" i="43"/>
  <c r="N24" i="43"/>
  <c r="N23" i="43"/>
  <c r="D12" i="43"/>
  <c r="D17" i="44"/>
  <c r="D12" i="44"/>
  <c r="F8" i="41"/>
  <c r="F8" i="40"/>
  <c r="F8" i="43"/>
  <c r="F8" i="44"/>
  <c r="N25" i="43" l="1"/>
  <c r="P7" i="44"/>
  <c r="K7" i="44"/>
  <c r="J7" i="44"/>
  <c r="B7" i="44"/>
  <c r="A7" i="44"/>
  <c r="P7" i="43"/>
  <c r="K7" i="43"/>
  <c r="J7" i="43"/>
  <c r="B7" i="43"/>
  <c r="A7" i="43"/>
  <c r="P7" i="41"/>
  <c r="K7" i="41"/>
  <c r="J7" i="41"/>
  <c r="B7" i="41"/>
  <c r="A7" i="41"/>
  <c r="P7" i="40"/>
  <c r="K7" i="40"/>
  <c r="J7" i="40"/>
  <c r="B7" i="40"/>
  <c r="A7" i="40"/>
</calcChain>
</file>

<file path=xl/sharedStrings.xml><?xml version="1.0" encoding="utf-8"?>
<sst xmlns="http://schemas.openxmlformats.org/spreadsheetml/2006/main" count="805" uniqueCount="201">
  <si>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</si>
  <si>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</si>
  <si>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</si>
  <si>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</si>
  <si>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</si>
  <si>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</si>
  <si>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</si>
  <si>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</si>
  <si>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</si>
  <si>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</si>
  <si>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</si>
  <si>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</si>
  <si>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</si>
  <si>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</si>
  <si>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</si>
  <si>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</si>
  <si>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</si>
  <si>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</si>
  <si>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</si>
  <si>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</si>
  <si>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</si>
  <si>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</si>
  <si>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</si>
  <si>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</si>
  <si>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</si>
  <si>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</si>
  <si>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</si>
  <si>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</si>
  <si>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</si>
  <si>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</si>
  <si>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</si>
  <si>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</si>
  <si>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</si>
  <si>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</si>
  <si>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</si>
  <si>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</si>
  <si>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</si>
  <si>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r>
      <rPr>
        <b/>
        <sz val="17"/>
        <color indexed="9"/>
        <rFont val="Calibri"/>
        <family val="2"/>
        <scheme val="minor"/>
      </rPr>
      <t>MATRIZ DE INDICADORES DE RESULTADOS DE LOS PROGRAMAS PRESUPUESTARIOS</t>
    </r>
    <r>
      <rPr>
        <b/>
        <sz val="16"/>
        <color indexed="9"/>
        <rFont val="Calibri"/>
        <family val="2"/>
        <scheme val="minor"/>
      </rPr>
      <t xml:space="preserve"> DEL MUNICIPIO DE GUAYMAS</t>
    </r>
  </si>
  <si>
    <t>MEDIOS DE VERIFICACIÓN</t>
  </si>
  <si>
    <t>SUPUESTOS</t>
  </si>
  <si>
    <t>Frecuencia de medición</t>
  </si>
  <si>
    <t>Actividad 1.1</t>
  </si>
  <si>
    <t>Actividad 1.2</t>
  </si>
  <si>
    <t>04</t>
  </si>
  <si>
    <t>Secretaría del Ayuntamiento</t>
  </si>
  <si>
    <t>Eficacia</t>
  </si>
  <si>
    <t>Porcentaje</t>
  </si>
  <si>
    <t>NA</t>
  </si>
  <si>
    <t>Ascendente</t>
  </si>
  <si>
    <t>Estrategico</t>
  </si>
  <si>
    <t>Metas</t>
  </si>
  <si>
    <t>Acumulable</t>
  </si>
  <si>
    <t>Trimestral</t>
  </si>
  <si>
    <t>Estratégico</t>
  </si>
  <si>
    <t>Gestión</t>
  </si>
  <si>
    <t xml:space="preserve">Porcentaje   </t>
  </si>
  <si>
    <t xml:space="preserve">Porcentaje  </t>
  </si>
  <si>
    <t>Actividad 1.3</t>
  </si>
  <si>
    <t>Actividad 1.4</t>
  </si>
  <si>
    <t>Actividad 1.5</t>
  </si>
  <si>
    <t>Actividad 1.6</t>
  </si>
  <si>
    <t>Actividad 1.7</t>
  </si>
  <si>
    <t>026</t>
  </si>
  <si>
    <t>ATENCIÓN A COMUNIDADES RURALES</t>
  </si>
  <si>
    <t xml:space="preserve">03 </t>
  </si>
  <si>
    <t>MEJORAMIENTO DE LOS SERVICIO PÚBLICOS Y COHESIÓN SOCIAL</t>
  </si>
  <si>
    <t>Actividad 1.8</t>
  </si>
  <si>
    <t>Actividad 1.9</t>
  </si>
  <si>
    <t>Actividad 1.10</t>
  </si>
  <si>
    <t>Actividad 1.11</t>
  </si>
  <si>
    <t>Porcentaje de recorridos de seguridad realizados</t>
  </si>
  <si>
    <t>Porcentaje de eventos cívicos organizados</t>
  </si>
  <si>
    <t>Porcentaje de reuniones de promoción de participación ciudadana realizadas</t>
  </si>
  <si>
    <t>Porcentaje de informes de egresos e ingresos realizados</t>
  </si>
  <si>
    <t>Porcentaje de Obras y servicios públicos gestionados</t>
  </si>
  <si>
    <t>Porcentaje de gestiones de Mejoras a las escuelas</t>
  </si>
  <si>
    <t>Porcentaje de eventos especiales apoyados con seguridad</t>
  </si>
  <si>
    <t xml:space="preserve">Porcentaje de Eventos deportivos realizados </t>
  </si>
  <si>
    <t>Porcentaje de Servicios de bomberos prestados a las comunidades</t>
  </si>
  <si>
    <t>Mide el porcentaje de las actividades de recorridos de seguridad realizados</t>
  </si>
  <si>
    <t>(Recorridos de seguridad realizados de todas las comunidades / Recorridos de Seguridad programados de todas las comunidades)</t>
  </si>
  <si>
    <t>Recorridos de seguridad realizados</t>
  </si>
  <si>
    <t>Recorridos de seguridad programados</t>
  </si>
  <si>
    <t>Recorridos</t>
  </si>
  <si>
    <t>(Eventos cívicos realizados por todas las comunidades / Eventos cívicos programados por todas las comunidades) * 100</t>
  </si>
  <si>
    <t>Eventos cívicos realizados</t>
  </si>
  <si>
    <t>Eventos cívicos programados</t>
  </si>
  <si>
    <t>Eventos</t>
  </si>
  <si>
    <t>Mide el porcentaje de las reuniones de promoción de desarrollo comunitario realizadas con la participación ciudadana realizadas</t>
  </si>
  <si>
    <t>(Reuniones de promoción efectuadas / Reuniones de promoción programadas) * 100</t>
  </si>
  <si>
    <t xml:space="preserve">Reuniones de promoción efectuadas </t>
  </si>
  <si>
    <t>Reuniones de promoción programadas</t>
  </si>
  <si>
    <t>Mide el porcentaje de informes mensuales del estado de los ingresos y egresos presentados</t>
  </si>
  <si>
    <t>(Informes mensuales realizados del estado de ingreso y egreso / Informes mensuales programadsos del estado de ingreso y egreso)</t>
  </si>
  <si>
    <t>Informes mensuales realizados del estado de ingreso y egreso</t>
  </si>
  <si>
    <t>Informes mensuales programadsos del estado de ingreso y egreso</t>
  </si>
  <si>
    <t>Informes</t>
  </si>
  <si>
    <t>Porcentaje de gestiones de rehabilitación de caminos</t>
  </si>
  <si>
    <t>Mide el porcentaje de gestiones realizadas para rehabilitar caminos de las programadas</t>
  </si>
  <si>
    <t>(Gestiones realizadas para rehabilitar caminos  / Gestiones programadas para rehabilitar caminos ) * 100</t>
  </si>
  <si>
    <t xml:space="preserve">Gestiones realizadas para rehabilitar caminos </t>
  </si>
  <si>
    <t>Gestiones programadas para rehabilitar caminos</t>
  </si>
  <si>
    <t>Mide el porcentaje de gestiones realizadas para la obtención de servicios públicos de las programadas</t>
  </si>
  <si>
    <t>(Gestiones realizadas para la obtención de servicios públicos / Gestiones programadas para la obtención de servicios públicos) * 100</t>
  </si>
  <si>
    <t>Gestiones realizadas para la obtención de servicios públicos</t>
  </si>
  <si>
    <t>Gestiones programadas para la obtención de servicios públicos</t>
  </si>
  <si>
    <t>Mide el porcentaje de gestiones realizadas para mejoras en escuelas de las programadas</t>
  </si>
  <si>
    <t>(Gestiones realizadas para mejoras en escuelas / Gestiones programadas para mejoras en escuelas)</t>
  </si>
  <si>
    <t>Gestiones programadas para mejoras en escuelas</t>
  </si>
  <si>
    <t>Gestiones realizadas para mejoras en escuelas</t>
  </si>
  <si>
    <t>Mide el porcentaje de eventos realizados apoyados con seguridad de los eventos programados</t>
  </si>
  <si>
    <t xml:space="preserve">Eventos realizados apoyados con seguridad </t>
  </si>
  <si>
    <t xml:space="preserve">Eventos programados apoyados con seguridad </t>
  </si>
  <si>
    <t>Mide el procentaje de eventos deportivos realizados de los programados</t>
  </si>
  <si>
    <t>(Eventos deportivos realizados / Eventos deportivos programados ) * 100</t>
  </si>
  <si>
    <t>Eventos deportivos realizados</t>
  </si>
  <si>
    <t xml:space="preserve">Eventos deportivos programados </t>
  </si>
  <si>
    <t>Mide el porcentaje de servicios de bomberos y auxilio en carreteras de las programadas</t>
  </si>
  <si>
    <t>(Servicios otorgados de bomberos y auxilio en carreteras / Servicios programados de bomberos y auxilio en carreteras ) * 100</t>
  </si>
  <si>
    <t xml:space="preserve">Servicios otorgados de bomberos y auxilio en carreteras </t>
  </si>
  <si>
    <t>Servicios programados de bomberos y auxilio en carreteras</t>
  </si>
  <si>
    <t>Servicios</t>
  </si>
  <si>
    <t>Los habitantes de las comunidades rurales mejoran su desarrollo humano e inclusión al recibir respuesta oportuna y eficaz a sus necesidades de servicios públicos</t>
  </si>
  <si>
    <t>Los habitantes de las comunidades rurales participan activamente en los asuntos de la comunidad y reciben servicios públicos municipales de calidad</t>
  </si>
  <si>
    <t>Comunidad protegida de la delincuencia</t>
  </si>
  <si>
    <t>Participación civica fomentada</t>
  </si>
  <si>
    <t>Participación ciudadana aumentada en acciones de desarrollo comunitario</t>
  </si>
  <si>
    <t>Situación financiera de la comunidad informada y difundida</t>
  </si>
  <si>
    <t>Tránsito vehicular mejorado en calles y caminos</t>
  </si>
  <si>
    <t xml:space="preserve">Adecuada gestión en las comunidades rurales de la participación ciudadana y de las respuestas a las necesidades de servicios públicos municipales </t>
  </si>
  <si>
    <t>Infraestructura educativa mejorada</t>
  </si>
  <si>
    <t>Infraestructura pública mejorada</t>
  </si>
  <si>
    <t>Participantes protegidos en eventos especiales</t>
  </si>
  <si>
    <t>Participación ciudadana aumentada en eventos deportivos</t>
  </si>
  <si>
    <t>Vialidades mejoradas y ciudadanos con necesidades de agua satisfechas</t>
  </si>
  <si>
    <t>Siniestros de incendio atendidos y controlados</t>
  </si>
  <si>
    <t>Propósito = Programa</t>
  </si>
  <si>
    <t>Componente 1 = Subprograma</t>
  </si>
  <si>
    <t>Mide la cantidad de eventos cívicos organizados y realizados del total programado</t>
  </si>
  <si>
    <t>Reunión</t>
  </si>
  <si>
    <t>Documento</t>
  </si>
  <si>
    <t>Porcentaje de Servicios de regado y abastecimiento de agua prestados</t>
  </si>
  <si>
    <t>Mide el Porcentaje de Servicios de regado y abastecimiento de agua prestados</t>
  </si>
  <si>
    <t>(Servicios de regado y abastecimiento de agua prestados / Servicios de regado y abastecimiento de agua programados) * 100</t>
  </si>
  <si>
    <t>Servicios de regado y abastecimiento de agua prestados</t>
  </si>
  <si>
    <t>Servicios de regado y abastecimiento de agua programados</t>
  </si>
  <si>
    <t>Recorrido</t>
  </si>
  <si>
    <t>unicamente es informe de actividades</t>
  </si>
  <si>
    <t>carpeta de eventos civicos</t>
  </si>
  <si>
    <t>contar con el  presupuesto asignado en tiempo y forma</t>
  </si>
  <si>
    <t>bitacora de recorridos de seguridad realizados</t>
  </si>
  <si>
    <t>bitacora de reuniones ciudadanas realizadas</t>
  </si>
  <si>
    <t xml:space="preserve">carpeta de obras y servicios publicos </t>
  </si>
  <si>
    <t xml:space="preserve">bitacora de rehabilitacion de calles </t>
  </si>
  <si>
    <t xml:space="preserve">bitacora de infraestructura educativa </t>
  </si>
  <si>
    <t>bitacora de eventos sociales</t>
  </si>
  <si>
    <t>bitacora de eventos deportivos</t>
  </si>
  <si>
    <t>bitacora de servicio de bomberos prestados a la comunidad</t>
  </si>
  <si>
    <t>bitacora de regado y abastecimiento de agua</t>
  </si>
  <si>
    <t>carpeta de informes mensuales de actividades de comunidades rurales</t>
  </si>
  <si>
    <t xml:space="preserve"> los ciudadanos se interesan en participar</t>
  </si>
  <si>
    <t xml:space="preserve">recibir en tiempo la informacion necesaria para realizar el informe </t>
  </si>
  <si>
    <t>(comunidades rurales atendidas/total de comunidades rurales)*100</t>
  </si>
  <si>
    <t>conunidad rural</t>
  </si>
  <si>
    <t>comunidad rural</t>
  </si>
  <si>
    <t>anual</t>
  </si>
  <si>
    <t>porcentaje</t>
  </si>
  <si>
    <t xml:space="preserve"> Accion Civica programe la realización de dichas actividades</t>
  </si>
  <si>
    <t>mide la cobertura de poblacion atendida de las comunidades rurales por servicios publicos</t>
  </si>
  <si>
    <t>(poblacion atendida de las comunidades rurales/total de la poblacion de las comunidades rurales)*100</t>
  </si>
  <si>
    <t>no Acumulable</t>
  </si>
  <si>
    <t>Comunidades Rurales</t>
  </si>
  <si>
    <t>Comunidades rurales atendidas</t>
  </si>
  <si>
    <t>mide el porcentanje de cominidades atendidas con servicios publicos municipales</t>
  </si>
  <si>
    <t>Población de las comunidades rurales</t>
  </si>
  <si>
    <t>Personas</t>
  </si>
  <si>
    <t>No acumulable</t>
  </si>
  <si>
    <t>Prestar servicios públicos de calidad y desarrollar estrategias de cohesión social para contribuir a mejorar el desarrollo humano mediante la atención a las necesidades de las comunidades rurales</t>
  </si>
  <si>
    <t>Indice de percepción de la calidad de los servicios públicos municipales https://isaf.gob.mx/encuestas/</t>
  </si>
  <si>
    <t>Contar con el presupuesto oportuno para cumplir las metas programadas</t>
  </si>
  <si>
    <t xml:space="preserve">Porcentaje de la poblacion de las comunidades rurales atendidas por servicios publicos municipales </t>
  </si>
  <si>
    <t>Informe de activides y Censo de INEGI</t>
  </si>
  <si>
    <t>Porcentaje comunidades rurales atendidas</t>
  </si>
  <si>
    <t>Los ciudadanos se interesan en participar y contar con el presupuesto asignado en tiempo y forma</t>
  </si>
  <si>
    <t>Las comunidades prermitan la atención del Ayuntamiento y contar con el presupuesto asignado en tiempo y forma</t>
  </si>
  <si>
    <t>Tasa de variación de la calificación de la calidad de los servicios públicos municipales</t>
  </si>
  <si>
    <t>Medir el Porcentaje de la calidad de los servicio públicos municipales según encuesta de ISAF</t>
  </si>
  <si>
    <t>((indice de calidad de los servicios evaluación actual - Indice de calidad de los servicios publicos evaluación anterior) /  indice de calidad de los servicios evaluación anterior) * 100</t>
  </si>
  <si>
    <t xml:space="preserve">Anual </t>
  </si>
  <si>
    <t>Indice de calidad de los servicios evaluación actual ISAF</t>
  </si>
  <si>
    <t>Indice de calidad</t>
  </si>
  <si>
    <t>Indice de calidad de los servicios anterior evaluación ISAF</t>
  </si>
  <si>
    <t xml:space="preserve">indice de calificacion de calidad de los servicios 2020 </t>
  </si>
  <si>
    <t>Alumbrado público</t>
  </si>
  <si>
    <t>Recolección de basura</t>
  </si>
  <si>
    <t>Limpieza de calles y areas públicas</t>
  </si>
  <si>
    <t xml:space="preserve">Parques y jardines </t>
  </si>
  <si>
    <t>Sumatoria</t>
  </si>
  <si>
    <t>Promedio</t>
  </si>
  <si>
    <t>C.CLAUDIA ELIZABETH CECEÑA ARREOLA</t>
  </si>
  <si>
    <t>C. MANUEL ARTURO LOMELI CERVANTES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</si>
</sst>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_-;\-* #,##0.0_-;_-* &quot;-&quot;??_-;_-@_-"/>
    <numFmt numFmtId="167" formatCode="0.0"/>
  </numFmts>
  <fonts count="17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2" fontId="8" fillId="0" borderId="2" xfId="1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165" fontId="12" fillId="0" borderId="0" xfId="2" applyNumberFormat="1" applyFont="1" applyAlignment="1">
      <alignment vertical="center"/>
    </xf>
    <xf numFmtId="165" fontId="8" fillId="2" borderId="2" xfId="2" applyNumberFormat="1" applyFont="1" applyFill="1" applyBorder="1" applyAlignment="1">
      <alignment vertical="center"/>
    </xf>
    <xf numFmtId="4" fontId="5" fillId="9" borderId="2" xfId="0" applyNumberFormat="1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164" fontId="5" fillId="9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8" fillId="0" borderId="2" xfId="0" applyFont="1" applyFill="1" applyBorder="1" applyAlignment="1">
      <alignment vertical="center" wrapText="1"/>
    </xf>
    <xf numFmtId="2" fontId="8" fillId="0" borderId="2" xfId="1" applyNumberFormat="1" applyFont="1" applyFill="1" applyBorder="1" applyAlignment="1">
      <alignment vertical="center" wrapText="1"/>
    </xf>
    <xf numFmtId="165" fontId="8" fillId="0" borderId="2" xfId="2" applyNumberFormat="1" applyFont="1" applyFill="1" applyBorder="1" applyAlignment="1">
      <alignment vertical="center" wrapText="1"/>
    </xf>
    <xf numFmtId="4" fontId="16" fillId="6" borderId="2" xfId="0" applyNumberFormat="1" applyFont="1" applyFill="1" applyBorder="1" applyAlignment="1">
      <alignment horizontal="center" vertical="center" wrapText="1"/>
    </xf>
    <xf numFmtId="4" fontId="16" fillId="7" borderId="2" xfId="0" applyNumberFormat="1" applyFont="1" applyFill="1" applyBorder="1" applyAlignment="1">
      <alignment horizontal="center" vertical="center" wrapText="1"/>
    </xf>
    <xf numFmtId="164" fontId="16" fillId="7" borderId="2" xfId="0" applyNumberFormat="1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vertical="center"/>
    </xf>
    <xf numFmtId="166" fontId="8" fillId="2" borderId="2" xfId="2" applyNumberFormat="1" applyFont="1" applyFill="1" applyBorder="1" applyAlignment="1">
      <alignment vertical="center"/>
    </xf>
    <xf numFmtId="166" fontId="8" fillId="0" borderId="2" xfId="2" applyNumberFormat="1" applyFont="1" applyFill="1" applyBorder="1" applyAlignment="1">
      <alignment vertical="center"/>
    </xf>
    <xf numFmtId="0" fontId="8" fillId="0" borderId="2" xfId="1" applyNumberFormat="1" applyFont="1" applyFill="1" applyBorder="1" applyAlignment="1">
      <alignment vertical="center"/>
    </xf>
    <xf numFmtId="43" fontId="8" fillId="0" borderId="2" xfId="1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43" fontId="8" fillId="0" borderId="3" xfId="1" applyNumberFormat="1" applyFont="1" applyFill="1" applyBorder="1" applyAlignment="1">
      <alignment vertical="center"/>
    </xf>
    <xf numFmtId="43" fontId="8" fillId="0" borderId="5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8" fillId="0" borderId="2" xfId="2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/>
      <protection locked="0" hidden="1"/>
    </xf>
    <xf numFmtId="0" fontId="8" fillId="2" borderId="2" xfId="0" applyFont="1" applyFill="1" applyBorder="1" applyAlignment="1" applyProtection="1">
      <alignment horizontal="left" vertical="center" wrapText="1"/>
      <protection locked="0" hidden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5" xfId="1" applyNumberFormat="1" applyFont="1" applyFill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2" fontId="8" fillId="0" borderId="3" xfId="1" applyNumberFormat="1" applyFont="1" applyFill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center" vertical="center"/>
    </xf>
    <xf numFmtId="165" fontId="8" fillId="0" borderId="2" xfId="2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165" fontId="8" fillId="2" borderId="2" xfId="2" applyNumberFormat="1" applyFont="1" applyFill="1" applyBorder="1" applyAlignment="1">
      <alignment horizontal="left" vertical="center" wrapText="1"/>
    </xf>
    <xf numFmtId="165" fontId="8" fillId="2" borderId="2" xfId="2" applyNumberFormat="1" applyFont="1" applyFill="1" applyBorder="1" applyAlignment="1">
      <alignment horizontal="left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topLeftCell="A19" zoomScale="60" zoomScaleNormal="60" workbookViewId="0">
      <selection activeCell="A29" sqref="A29:XFD32"/>
    </sheetView>
  </sheetViews>
  <sheetFormatPr baseColWidth="10" defaultColWidth="11.42578125" defaultRowHeight="12.75" x14ac:dyDescent="0.2"/>
  <cols>
    <col min="1" max="1" width="21.5703125" style="2" customWidth="1"/>
    <col min="2" max="2" width="56.7109375" style="2" customWidth="1"/>
    <col min="3" max="3" width="6.85546875" style="2" customWidth="1"/>
    <col min="4" max="4" width="8.140625" style="2" customWidth="1"/>
    <col min="5" max="5" width="9.85546875" style="2" customWidth="1"/>
    <col min="6" max="6" width="10.5703125" style="2" customWidth="1"/>
    <col min="7" max="7" width="7" style="2" customWidth="1"/>
    <col min="8" max="8" width="8.140625" style="2" customWidth="1"/>
    <col min="9" max="9" width="11.85546875" style="2" customWidth="1"/>
    <col min="10" max="10" width="7.42578125" style="2" customWidth="1"/>
    <col min="11" max="11" width="54.140625" style="2" customWidth="1"/>
    <col min="12" max="12" width="60.5703125" style="2" customWidth="1"/>
    <col min="13" max="16384" width="11.42578125" style="2"/>
  </cols>
  <sheetData>
    <row r="1" spans="1:12" ht="60" customHeight="1" x14ac:dyDescent="0.2">
      <c r="A1" s="73" t="s">
        <v>37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s="4" customFormat="1" ht="38.25" customHeight="1" x14ac:dyDescent="0.2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1:12" s="4" customFormat="1" ht="34.5" customHeight="1" x14ac:dyDescent="0.2">
      <c r="A3" s="79" t="s">
        <v>1</v>
      </c>
      <c r="B3" s="81" t="s">
        <v>2</v>
      </c>
      <c r="C3" s="82"/>
      <c r="D3" s="83"/>
      <c r="E3" s="87" t="s">
        <v>10</v>
      </c>
      <c r="F3" s="88"/>
      <c r="G3" s="88"/>
      <c r="H3" s="88"/>
      <c r="I3" s="89"/>
      <c r="J3" s="87" t="s">
        <v>9</v>
      </c>
      <c r="K3" s="88"/>
      <c r="L3" s="89"/>
    </row>
    <row r="4" spans="1:12" s="4" customFormat="1" ht="32.25" customHeight="1" x14ac:dyDescent="0.2">
      <c r="A4" s="80"/>
      <c r="B4" s="84"/>
      <c r="C4" s="85"/>
      <c r="D4" s="86"/>
      <c r="E4" s="20" t="s">
        <v>3</v>
      </c>
      <c r="F4" s="87" t="s">
        <v>2</v>
      </c>
      <c r="G4" s="88"/>
      <c r="H4" s="88"/>
      <c r="I4" s="89"/>
      <c r="J4" s="20" t="s">
        <v>1</v>
      </c>
      <c r="K4" s="87" t="s">
        <v>2</v>
      </c>
      <c r="L4" s="89"/>
    </row>
    <row r="5" spans="1:12" s="33" customFormat="1" ht="39" customHeight="1" x14ac:dyDescent="0.2">
      <c r="A5" s="31" t="s">
        <v>62</v>
      </c>
      <c r="B5" s="107" t="s">
        <v>63</v>
      </c>
      <c r="C5" s="108"/>
      <c r="D5" s="109"/>
      <c r="E5" s="32" t="s">
        <v>64</v>
      </c>
      <c r="F5" s="110" t="s">
        <v>65</v>
      </c>
      <c r="G5" s="111"/>
      <c r="H5" s="111"/>
      <c r="I5" s="112"/>
      <c r="J5" s="31" t="s">
        <v>43</v>
      </c>
      <c r="K5" s="113" t="s">
        <v>44</v>
      </c>
      <c r="L5" s="114"/>
    </row>
    <row r="6" spans="1:12" s="4" customFormat="1" ht="50.25" customHeight="1" x14ac:dyDescent="0.2">
      <c r="A6" s="87" t="s">
        <v>13</v>
      </c>
      <c r="B6" s="88"/>
      <c r="C6" s="115" t="s">
        <v>122</v>
      </c>
      <c r="D6" s="115"/>
      <c r="E6" s="115"/>
      <c r="F6" s="115"/>
      <c r="G6" s="115"/>
      <c r="H6" s="115"/>
      <c r="I6" s="115"/>
      <c r="J6" s="115"/>
      <c r="K6" s="115"/>
      <c r="L6" s="116"/>
    </row>
    <row r="7" spans="1:12" s="4" customFormat="1" ht="16.5" customHeight="1" x14ac:dyDescent="0.2">
      <c r="A7" s="79" t="s">
        <v>4</v>
      </c>
      <c r="B7" s="81" t="s">
        <v>5</v>
      </c>
      <c r="C7" s="81" t="s">
        <v>6</v>
      </c>
      <c r="D7" s="82"/>
      <c r="E7" s="82"/>
      <c r="F7" s="82"/>
      <c r="G7" s="82"/>
      <c r="H7" s="82"/>
      <c r="I7" s="82"/>
      <c r="J7" s="83"/>
      <c r="K7" s="79" t="s">
        <v>38</v>
      </c>
      <c r="L7" s="79" t="s">
        <v>39</v>
      </c>
    </row>
    <row r="8" spans="1:12" s="4" customFormat="1" ht="19.5" customHeight="1" x14ac:dyDescent="0.2">
      <c r="A8" s="94"/>
      <c r="B8" s="95"/>
      <c r="C8" s="95"/>
      <c r="D8" s="96"/>
      <c r="E8" s="96"/>
      <c r="F8" s="96"/>
      <c r="G8" s="96"/>
      <c r="H8" s="96"/>
      <c r="I8" s="96"/>
      <c r="J8" s="97"/>
      <c r="K8" s="94"/>
      <c r="L8" s="94"/>
    </row>
    <row r="9" spans="1:12" s="4" customFormat="1" ht="26.25" customHeight="1" x14ac:dyDescent="0.2">
      <c r="A9" s="80"/>
      <c r="B9" s="84"/>
      <c r="C9" s="84"/>
      <c r="D9" s="85"/>
      <c r="E9" s="85"/>
      <c r="F9" s="85"/>
      <c r="G9" s="85"/>
      <c r="H9" s="85"/>
      <c r="I9" s="85"/>
      <c r="J9" s="86"/>
      <c r="K9" s="80"/>
      <c r="L9" s="80"/>
    </row>
    <row r="10" spans="1:12" s="4" customFormat="1" ht="81.95" customHeight="1" x14ac:dyDescent="0.2">
      <c r="A10" s="38" t="s">
        <v>8</v>
      </c>
      <c r="B10" s="61" t="s">
        <v>177</v>
      </c>
      <c r="C10" s="98" t="s">
        <v>185</v>
      </c>
      <c r="D10" s="99"/>
      <c r="E10" s="99"/>
      <c r="F10" s="99"/>
      <c r="G10" s="99"/>
      <c r="H10" s="99"/>
      <c r="I10" s="99"/>
      <c r="J10" s="100"/>
      <c r="K10" s="58" t="s">
        <v>178</v>
      </c>
      <c r="L10" s="58" t="s">
        <v>179</v>
      </c>
    </row>
    <row r="11" spans="1:12" s="4" customFormat="1" ht="64.5" customHeight="1" x14ac:dyDescent="0.2">
      <c r="A11" s="39" t="s">
        <v>136</v>
      </c>
      <c r="B11" s="62" t="s">
        <v>123</v>
      </c>
      <c r="C11" s="101" t="s">
        <v>180</v>
      </c>
      <c r="D11" s="102"/>
      <c r="E11" s="102"/>
      <c r="F11" s="102"/>
      <c r="G11" s="102"/>
      <c r="H11" s="102"/>
      <c r="I11" s="102"/>
      <c r="J11" s="103"/>
      <c r="K11" s="59" t="s">
        <v>181</v>
      </c>
      <c r="L11" s="60" t="s">
        <v>184</v>
      </c>
    </row>
    <row r="12" spans="1:12" s="4" customFormat="1" ht="74.45" customHeight="1" x14ac:dyDescent="0.2">
      <c r="A12" s="40" t="s">
        <v>137</v>
      </c>
      <c r="B12" s="43" t="s">
        <v>129</v>
      </c>
      <c r="C12" s="104" t="s">
        <v>182</v>
      </c>
      <c r="D12" s="105"/>
      <c r="E12" s="105"/>
      <c r="F12" s="105"/>
      <c r="G12" s="105"/>
      <c r="H12" s="105"/>
      <c r="I12" s="105"/>
      <c r="J12" s="106"/>
      <c r="K12" s="50" t="s">
        <v>181</v>
      </c>
      <c r="L12" s="50" t="s">
        <v>183</v>
      </c>
    </row>
    <row r="13" spans="1:12" s="4" customFormat="1" ht="36.6" customHeight="1" x14ac:dyDescent="0.2">
      <c r="A13" s="41" t="s">
        <v>41</v>
      </c>
      <c r="B13" s="42" t="s">
        <v>124</v>
      </c>
      <c r="C13" s="91" t="s">
        <v>70</v>
      </c>
      <c r="D13" s="92"/>
      <c r="E13" s="92"/>
      <c r="F13" s="92"/>
      <c r="G13" s="92"/>
      <c r="H13" s="92"/>
      <c r="I13" s="92"/>
      <c r="J13" s="93"/>
      <c r="K13" s="49" t="s">
        <v>150</v>
      </c>
      <c r="L13" s="52" t="s">
        <v>149</v>
      </c>
    </row>
    <row r="14" spans="1:12" s="4" customFormat="1" ht="58.5" customHeight="1" x14ac:dyDescent="0.2">
      <c r="A14" s="41" t="s">
        <v>42</v>
      </c>
      <c r="B14" s="42" t="s">
        <v>125</v>
      </c>
      <c r="C14" s="91" t="s">
        <v>71</v>
      </c>
      <c r="D14" s="92"/>
      <c r="E14" s="92"/>
      <c r="F14" s="92"/>
      <c r="G14" s="92"/>
      <c r="H14" s="92"/>
      <c r="I14" s="92"/>
      <c r="J14" s="93"/>
      <c r="K14" s="49" t="s">
        <v>148</v>
      </c>
      <c r="L14" s="49" t="s">
        <v>167</v>
      </c>
    </row>
    <row r="15" spans="1:12" s="4" customFormat="1" ht="36.6" customHeight="1" x14ac:dyDescent="0.2">
      <c r="A15" s="41" t="s">
        <v>57</v>
      </c>
      <c r="B15" s="42" t="s">
        <v>126</v>
      </c>
      <c r="C15" s="91" t="s">
        <v>72</v>
      </c>
      <c r="D15" s="92"/>
      <c r="E15" s="92"/>
      <c r="F15" s="92"/>
      <c r="G15" s="92"/>
      <c r="H15" s="92"/>
      <c r="I15" s="92"/>
      <c r="J15" s="93"/>
      <c r="K15" s="49" t="s">
        <v>151</v>
      </c>
      <c r="L15" s="49" t="s">
        <v>160</v>
      </c>
    </row>
    <row r="16" spans="1:12" s="4" customFormat="1" ht="36.6" customHeight="1" x14ac:dyDescent="0.2">
      <c r="A16" s="41" t="s">
        <v>58</v>
      </c>
      <c r="B16" s="42" t="s">
        <v>127</v>
      </c>
      <c r="C16" s="91" t="s">
        <v>73</v>
      </c>
      <c r="D16" s="92"/>
      <c r="E16" s="92"/>
      <c r="F16" s="92"/>
      <c r="G16" s="92"/>
      <c r="H16" s="92"/>
      <c r="I16" s="92"/>
      <c r="J16" s="93"/>
      <c r="K16" s="49" t="s">
        <v>159</v>
      </c>
      <c r="L16" s="51" t="s">
        <v>161</v>
      </c>
    </row>
    <row r="17" spans="1:12" s="4" customFormat="1" ht="36.6" customHeight="1" x14ac:dyDescent="0.2">
      <c r="A17" s="41" t="s">
        <v>59</v>
      </c>
      <c r="B17" s="42" t="s">
        <v>128</v>
      </c>
      <c r="C17" s="91" t="s">
        <v>97</v>
      </c>
      <c r="D17" s="92"/>
      <c r="E17" s="92"/>
      <c r="F17" s="92"/>
      <c r="G17" s="92"/>
      <c r="H17" s="92"/>
      <c r="I17" s="92"/>
      <c r="J17" s="93"/>
      <c r="K17" s="49" t="s">
        <v>153</v>
      </c>
      <c r="L17" s="52" t="s">
        <v>149</v>
      </c>
    </row>
    <row r="18" spans="1:12" s="4" customFormat="1" ht="36.6" customHeight="1" x14ac:dyDescent="0.2">
      <c r="A18" s="41" t="s">
        <v>60</v>
      </c>
      <c r="B18" s="42" t="s">
        <v>131</v>
      </c>
      <c r="C18" s="91" t="s">
        <v>74</v>
      </c>
      <c r="D18" s="92"/>
      <c r="E18" s="92"/>
      <c r="F18" s="92"/>
      <c r="G18" s="92"/>
      <c r="H18" s="92"/>
      <c r="I18" s="92"/>
      <c r="J18" s="93"/>
      <c r="K18" s="49" t="s">
        <v>152</v>
      </c>
      <c r="L18" s="52" t="s">
        <v>149</v>
      </c>
    </row>
    <row r="19" spans="1:12" s="4" customFormat="1" ht="36.6" customHeight="1" x14ac:dyDescent="0.2">
      <c r="A19" s="41" t="s">
        <v>61</v>
      </c>
      <c r="B19" s="42" t="s">
        <v>130</v>
      </c>
      <c r="C19" s="91" t="s">
        <v>75</v>
      </c>
      <c r="D19" s="92"/>
      <c r="E19" s="92"/>
      <c r="F19" s="92"/>
      <c r="G19" s="92"/>
      <c r="H19" s="92"/>
      <c r="I19" s="92"/>
      <c r="J19" s="93"/>
      <c r="K19" s="49" t="s">
        <v>154</v>
      </c>
      <c r="L19" s="52" t="s">
        <v>149</v>
      </c>
    </row>
    <row r="20" spans="1:12" s="4" customFormat="1" ht="36.6" customHeight="1" x14ac:dyDescent="0.2">
      <c r="A20" s="41" t="s">
        <v>66</v>
      </c>
      <c r="B20" s="42" t="s">
        <v>132</v>
      </c>
      <c r="C20" s="91" t="s">
        <v>76</v>
      </c>
      <c r="D20" s="92"/>
      <c r="E20" s="92"/>
      <c r="F20" s="92"/>
      <c r="G20" s="92"/>
      <c r="H20" s="92"/>
      <c r="I20" s="92"/>
      <c r="J20" s="93"/>
      <c r="K20" s="49" t="s">
        <v>155</v>
      </c>
      <c r="L20" s="49" t="s">
        <v>160</v>
      </c>
    </row>
    <row r="21" spans="1:12" s="4" customFormat="1" ht="36.6" customHeight="1" x14ac:dyDescent="0.2">
      <c r="A21" s="41" t="s">
        <v>67</v>
      </c>
      <c r="B21" s="42" t="s">
        <v>133</v>
      </c>
      <c r="C21" s="91" t="s">
        <v>77</v>
      </c>
      <c r="D21" s="92"/>
      <c r="E21" s="92"/>
      <c r="F21" s="92"/>
      <c r="G21" s="92"/>
      <c r="H21" s="92"/>
      <c r="I21" s="92"/>
      <c r="J21" s="93"/>
      <c r="K21" s="49" t="s">
        <v>156</v>
      </c>
      <c r="L21" s="49" t="s">
        <v>160</v>
      </c>
    </row>
    <row r="22" spans="1:12" s="4" customFormat="1" ht="36.6" customHeight="1" x14ac:dyDescent="0.2">
      <c r="A22" s="41" t="s">
        <v>68</v>
      </c>
      <c r="B22" s="42" t="s">
        <v>134</v>
      </c>
      <c r="C22" s="91" t="s">
        <v>141</v>
      </c>
      <c r="D22" s="92"/>
      <c r="E22" s="92"/>
      <c r="F22" s="92"/>
      <c r="G22" s="92"/>
      <c r="H22" s="92"/>
      <c r="I22" s="92"/>
      <c r="J22" s="93"/>
      <c r="K22" s="49" t="s">
        <v>158</v>
      </c>
      <c r="L22" s="52" t="s">
        <v>149</v>
      </c>
    </row>
    <row r="23" spans="1:12" s="4" customFormat="1" ht="36.6" customHeight="1" x14ac:dyDescent="0.2">
      <c r="A23" s="41" t="s">
        <v>69</v>
      </c>
      <c r="B23" s="42" t="s">
        <v>135</v>
      </c>
      <c r="C23" s="91" t="s">
        <v>78</v>
      </c>
      <c r="D23" s="92"/>
      <c r="E23" s="92"/>
      <c r="F23" s="92"/>
      <c r="G23" s="92"/>
      <c r="H23" s="92"/>
      <c r="I23" s="92"/>
      <c r="J23" s="93"/>
      <c r="K23" s="49" t="s">
        <v>157</v>
      </c>
      <c r="L23" s="52" t="s">
        <v>149</v>
      </c>
    </row>
    <row r="24" spans="1:12" s="4" customFormat="1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s="4" customFormat="1" ht="12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s="69" customFormat="1" ht="12.75" customHeight="1" x14ac:dyDescent="0.2">
      <c r="A27" s="68"/>
      <c r="B27" s="13" t="s">
        <v>11</v>
      </c>
      <c r="C27" s="13"/>
      <c r="D27" s="68"/>
      <c r="E27" s="68"/>
      <c r="F27" s="68"/>
      <c r="G27" s="68"/>
      <c r="H27" s="68"/>
      <c r="I27" s="68"/>
      <c r="J27" s="90" t="s">
        <v>12</v>
      </c>
      <c r="K27" s="90"/>
      <c r="L27" s="68"/>
    </row>
    <row r="28" spans="1:12" s="69" customFormat="1" ht="13.5" customHeight="1" x14ac:dyDescent="0.2">
      <c r="A28" s="68"/>
      <c r="B28" s="13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1:12" s="69" customFormat="1" ht="18.75" x14ac:dyDescent="0.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12" s="69" customFormat="1" ht="18.75" x14ac:dyDescent="0.2">
      <c r="A30" s="68"/>
      <c r="B30" s="70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12" s="69" customFormat="1" ht="18.75" x14ac:dyDescent="0.2">
      <c r="A31" s="68"/>
      <c r="B31" s="68" t="s">
        <v>199</v>
      </c>
      <c r="C31" s="68"/>
      <c r="D31" s="68"/>
      <c r="E31" s="68"/>
      <c r="F31" s="68"/>
      <c r="G31" s="68"/>
      <c r="H31" s="68"/>
      <c r="I31" s="68"/>
      <c r="J31" s="71" t="s">
        <v>200</v>
      </c>
      <c r="K31" s="71"/>
      <c r="L31" s="68"/>
    </row>
    <row r="32" spans="1:12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</sheetData>
  <mergeCells count="33">
    <mergeCell ref="A7:A9"/>
    <mergeCell ref="B7:B9"/>
    <mergeCell ref="K7:K9"/>
    <mergeCell ref="C13:J13"/>
    <mergeCell ref="C23:J23"/>
    <mergeCell ref="C14:J14"/>
    <mergeCell ref="C15:J15"/>
    <mergeCell ref="C16:J16"/>
    <mergeCell ref="B5:D5"/>
    <mergeCell ref="F5:I5"/>
    <mergeCell ref="K5:L5"/>
    <mergeCell ref="C6:L6"/>
    <mergeCell ref="A6:B6"/>
    <mergeCell ref="J27:K27"/>
    <mergeCell ref="C20:J20"/>
    <mergeCell ref="L7:L9"/>
    <mergeCell ref="C7:J9"/>
    <mergeCell ref="C22:J22"/>
    <mergeCell ref="C17:J17"/>
    <mergeCell ref="C18:J18"/>
    <mergeCell ref="C21:J21"/>
    <mergeCell ref="C10:J10"/>
    <mergeCell ref="C11:J11"/>
    <mergeCell ref="C12:J12"/>
    <mergeCell ref="C19:J19"/>
    <mergeCell ref="A1:L1"/>
    <mergeCell ref="A2:L2"/>
    <mergeCell ref="A3:A4"/>
    <mergeCell ref="B3:D4"/>
    <mergeCell ref="E3:I3"/>
    <mergeCell ref="J3:L3"/>
    <mergeCell ref="F4:I4"/>
    <mergeCell ref="K4:L4"/>
  </mergeCells>
  <printOptions horizontalCentered="1"/>
  <pageMargins left="0.23622047244094491" right="0.23622047244094491" top="0.35433070866141736" bottom="0.35433070866141736" header="0.11811023622047245" footer="0.11811023622047245"/>
  <pageSetup scale="44" orientation="landscape" horizontalDpi="1200" verticalDpi="1200" r:id="rId1"/>
  <headerFooter>
    <oddHeader>Página &amp;P</oddHeader>
  </headerFooter>
  <rowBreaks count="1" manualBreakCount="1">
    <brk id="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21" t="s">
        <v>3</v>
      </c>
      <c r="K6" s="128" t="s">
        <v>2</v>
      </c>
      <c r="L6" s="128"/>
      <c r="M6" s="128"/>
      <c r="N6" s="128"/>
      <c r="O6" s="21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+MIR!C18</f>
        <v>Porcentaje de Obras y servicios públicos gestionados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22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102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51.6" customHeight="1" x14ac:dyDescent="0.2">
      <c r="A14" s="130" t="s">
        <v>7</v>
      </c>
      <c r="B14" s="130"/>
      <c r="C14" s="130"/>
      <c r="D14" s="137" t="s">
        <v>103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22" t="s">
        <v>40</v>
      </c>
      <c r="Q14" s="12" t="s">
        <v>52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22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+MIR!A18</f>
        <v>Actividad 1.6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+MIR!B18</f>
        <v>Infraestructura pública mejorada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23" t="s">
        <v>32</v>
      </c>
      <c r="K22" s="23" t="s">
        <v>33</v>
      </c>
      <c r="L22" s="23" t="s">
        <v>34</v>
      </c>
      <c r="M22" s="23" t="s">
        <v>35</v>
      </c>
      <c r="N22" s="127"/>
      <c r="O22" s="127"/>
      <c r="P22" s="127"/>
      <c r="Q22" s="127"/>
    </row>
    <row r="23" spans="1:17" s="47" customFormat="1" ht="38.1" customHeight="1" x14ac:dyDescent="0.2">
      <c r="A23" s="154" t="s">
        <v>104</v>
      </c>
      <c r="B23" s="154"/>
      <c r="C23" s="154"/>
      <c r="D23" s="154"/>
      <c r="E23" s="154"/>
      <c r="F23" s="152" t="s">
        <v>140</v>
      </c>
      <c r="G23" s="152"/>
      <c r="H23" s="152" t="s">
        <v>51</v>
      </c>
      <c r="I23" s="152"/>
      <c r="J23" s="48">
        <v>15</v>
      </c>
      <c r="K23" s="48">
        <v>15</v>
      </c>
      <c r="L23" s="48">
        <v>15</v>
      </c>
      <c r="M23" s="48">
        <v>15</v>
      </c>
      <c r="N23" s="152">
        <f>SUM(J23:M23)</f>
        <v>60</v>
      </c>
      <c r="O23" s="152"/>
      <c r="P23" s="152"/>
      <c r="Q23" s="152"/>
    </row>
    <row r="24" spans="1:17" s="47" customFormat="1" ht="38.1" customHeight="1" x14ac:dyDescent="0.2">
      <c r="A24" s="154" t="s">
        <v>105</v>
      </c>
      <c r="B24" s="154"/>
      <c r="C24" s="154"/>
      <c r="D24" s="154"/>
      <c r="E24" s="154"/>
      <c r="F24" s="152" t="s">
        <v>140</v>
      </c>
      <c r="G24" s="152"/>
      <c r="H24" s="152" t="s">
        <v>51</v>
      </c>
      <c r="I24" s="152"/>
      <c r="J24" s="48">
        <v>15</v>
      </c>
      <c r="K24" s="48">
        <v>15</v>
      </c>
      <c r="L24" s="48">
        <v>15</v>
      </c>
      <c r="M24" s="48">
        <v>15</v>
      </c>
      <c r="N24" s="152">
        <f>SUM(J24:M24)</f>
        <v>60</v>
      </c>
      <c r="O24" s="152"/>
      <c r="P24" s="152"/>
      <c r="Q24" s="152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>
        <f>+J23/J24*100</f>
        <v>100</v>
      </c>
      <c r="K25" s="45">
        <f>+K23/K24*100</f>
        <v>100</v>
      </c>
      <c r="L25" s="45">
        <f>+L23/L24*100</f>
        <v>100</v>
      </c>
      <c r="M25" s="45">
        <f>+M23/M24*100</f>
        <v>100</v>
      </c>
      <c r="N25" s="153">
        <v>100</v>
      </c>
      <c r="O25" s="153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21" t="s">
        <v>3</v>
      </c>
      <c r="K6" s="128" t="s">
        <v>2</v>
      </c>
      <c r="L6" s="128"/>
      <c r="M6" s="128"/>
      <c r="N6" s="128"/>
      <c r="O6" s="21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+MIR!C19</f>
        <v>Porcentaje de gestiones de Mejoras a las escuelas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22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106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30" customHeight="1" x14ac:dyDescent="0.2">
      <c r="A14" s="130" t="s">
        <v>7</v>
      </c>
      <c r="B14" s="130"/>
      <c r="C14" s="130"/>
      <c r="D14" s="137" t="s">
        <v>107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22" t="s">
        <v>40</v>
      </c>
      <c r="Q14" s="12" t="s">
        <v>52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22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+MIR!A19</f>
        <v>Actividad 1.7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+MIR!B19</f>
        <v>Infraestructura educativa mejorada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23" t="s">
        <v>32</v>
      </c>
      <c r="K22" s="23" t="s">
        <v>33</v>
      </c>
      <c r="L22" s="23" t="s">
        <v>34</v>
      </c>
      <c r="M22" s="23" t="s">
        <v>35</v>
      </c>
      <c r="N22" s="127"/>
      <c r="O22" s="127"/>
      <c r="P22" s="127"/>
      <c r="Q22" s="127"/>
    </row>
    <row r="23" spans="1:17" s="47" customFormat="1" ht="38.1" customHeight="1" x14ac:dyDescent="0.2">
      <c r="A23" s="154" t="s">
        <v>109</v>
      </c>
      <c r="B23" s="154"/>
      <c r="C23" s="154"/>
      <c r="D23" s="154"/>
      <c r="E23" s="154"/>
      <c r="F23" s="152" t="s">
        <v>140</v>
      </c>
      <c r="G23" s="152"/>
      <c r="H23" s="152" t="s">
        <v>51</v>
      </c>
      <c r="I23" s="152"/>
      <c r="J23" s="48">
        <v>9</v>
      </c>
      <c r="K23" s="48">
        <v>9</v>
      </c>
      <c r="L23" s="48">
        <v>9</v>
      </c>
      <c r="M23" s="48">
        <v>9</v>
      </c>
      <c r="N23" s="152">
        <f>SUM(J23:M23)</f>
        <v>36</v>
      </c>
      <c r="O23" s="152"/>
      <c r="P23" s="152"/>
      <c r="Q23" s="152"/>
    </row>
    <row r="24" spans="1:17" s="47" customFormat="1" ht="38.1" customHeight="1" x14ac:dyDescent="0.2">
      <c r="A24" s="154" t="s">
        <v>108</v>
      </c>
      <c r="B24" s="154"/>
      <c r="C24" s="154"/>
      <c r="D24" s="154"/>
      <c r="E24" s="154"/>
      <c r="F24" s="152" t="s">
        <v>140</v>
      </c>
      <c r="G24" s="152"/>
      <c r="H24" s="152" t="s">
        <v>51</v>
      </c>
      <c r="I24" s="152"/>
      <c r="J24" s="48">
        <v>9</v>
      </c>
      <c r="K24" s="48">
        <v>9</v>
      </c>
      <c r="L24" s="48">
        <v>9</v>
      </c>
      <c r="M24" s="48">
        <v>9</v>
      </c>
      <c r="N24" s="152">
        <f>SUM(J24:M24)</f>
        <v>36</v>
      </c>
      <c r="O24" s="152"/>
      <c r="P24" s="152"/>
      <c r="Q24" s="152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>
        <f>+J23/J24*100</f>
        <v>100</v>
      </c>
      <c r="K25" s="45">
        <f>+K23/K24*100</f>
        <v>100</v>
      </c>
      <c r="L25" s="45">
        <f>+L23/L24*100</f>
        <v>100</v>
      </c>
      <c r="M25" s="45">
        <f>+M23/M24*100</f>
        <v>100</v>
      </c>
      <c r="N25" s="153">
        <v>100</v>
      </c>
      <c r="O25" s="153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25" t="s">
        <v>3</v>
      </c>
      <c r="K6" s="128" t="s">
        <v>2</v>
      </c>
      <c r="L6" s="128"/>
      <c r="M6" s="128"/>
      <c r="N6" s="128"/>
      <c r="O6" s="25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+MIR!C20</f>
        <v>Porcentaje de eventos especiales apoyados con seguridad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26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110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30" customHeight="1" x14ac:dyDescent="0.2">
      <c r="A14" s="130" t="s">
        <v>7</v>
      </c>
      <c r="B14" s="130"/>
      <c r="C14" s="130"/>
      <c r="D14" s="137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26" t="s">
        <v>40</v>
      </c>
      <c r="Q14" s="12" t="s">
        <v>52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26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+MIR!A20</f>
        <v>Actividad 1.8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+MIR!B20</f>
        <v>Participantes protegidos en eventos especiales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28" t="s">
        <v>32</v>
      </c>
      <c r="K22" s="28" t="s">
        <v>33</v>
      </c>
      <c r="L22" s="28" t="s">
        <v>34</v>
      </c>
      <c r="M22" s="28" t="s">
        <v>35</v>
      </c>
      <c r="N22" s="127"/>
      <c r="O22" s="127"/>
      <c r="P22" s="127"/>
      <c r="Q22" s="127"/>
    </row>
    <row r="23" spans="1:17" s="47" customFormat="1" ht="38.1" customHeight="1" x14ac:dyDescent="0.2">
      <c r="A23" s="154" t="s">
        <v>111</v>
      </c>
      <c r="B23" s="154"/>
      <c r="C23" s="154"/>
      <c r="D23" s="154"/>
      <c r="E23" s="154"/>
      <c r="F23" s="152" t="s">
        <v>87</v>
      </c>
      <c r="G23" s="152"/>
      <c r="H23" s="152" t="s">
        <v>51</v>
      </c>
      <c r="I23" s="152"/>
      <c r="J23" s="48">
        <v>15</v>
      </c>
      <c r="K23" s="48">
        <v>15</v>
      </c>
      <c r="L23" s="48">
        <v>15</v>
      </c>
      <c r="M23" s="48">
        <v>15</v>
      </c>
      <c r="N23" s="152">
        <f>SUM(J23:M23)</f>
        <v>60</v>
      </c>
      <c r="O23" s="152"/>
      <c r="P23" s="152"/>
      <c r="Q23" s="152"/>
    </row>
    <row r="24" spans="1:17" s="47" customFormat="1" ht="38.1" customHeight="1" x14ac:dyDescent="0.2">
      <c r="A24" s="154" t="s">
        <v>112</v>
      </c>
      <c r="B24" s="154"/>
      <c r="C24" s="154"/>
      <c r="D24" s="154"/>
      <c r="E24" s="154"/>
      <c r="F24" s="152" t="s">
        <v>87</v>
      </c>
      <c r="G24" s="152"/>
      <c r="H24" s="152" t="s">
        <v>51</v>
      </c>
      <c r="I24" s="152"/>
      <c r="J24" s="48">
        <v>15</v>
      </c>
      <c r="K24" s="48">
        <v>15</v>
      </c>
      <c r="L24" s="48">
        <v>15</v>
      </c>
      <c r="M24" s="48">
        <v>15</v>
      </c>
      <c r="N24" s="152">
        <f>SUM(J24:M24)</f>
        <v>60</v>
      </c>
      <c r="O24" s="152"/>
      <c r="P24" s="152"/>
      <c r="Q24" s="152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>
        <f>+J23/J24*100</f>
        <v>100</v>
      </c>
      <c r="K25" s="45">
        <f>+K23/K24*100</f>
        <v>100</v>
      </c>
      <c r="L25" s="45">
        <f>+L23/L24*100</f>
        <v>100</v>
      </c>
      <c r="M25" s="45">
        <f>+M23/M24*100</f>
        <v>100</v>
      </c>
      <c r="N25" s="153">
        <v>100</v>
      </c>
      <c r="O25" s="153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25" t="s">
        <v>3</v>
      </c>
      <c r="K6" s="128" t="s">
        <v>2</v>
      </c>
      <c r="L6" s="128"/>
      <c r="M6" s="128"/>
      <c r="N6" s="128"/>
      <c r="O6" s="25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+MIR!C21</f>
        <v xml:space="preserve">Porcentaje de Eventos deportivos realizados 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26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113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30" customHeight="1" x14ac:dyDescent="0.2">
      <c r="A14" s="130" t="s">
        <v>7</v>
      </c>
      <c r="B14" s="130"/>
      <c r="C14" s="130"/>
      <c r="D14" s="137" t="s">
        <v>114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26" t="s">
        <v>40</v>
      </c>
      <c r="Q14" s="12" t="s">
        <v>52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26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+MIR!A21</f>
        <v>Actividad 1.9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+MIR!B21</f>
        <v>Participación ciudadana aumentada en eventos deportivos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28" t="s">
        <v>32</v>
      </c>
      <c r="K22" s="28" t="s">
        <v>33</v>
      </c>
      <c r="L22" s="28" t="s">
        <v>34</v>
      </c>
      <c r="M22" s="28" t="s">
        <v>35</v>
      </c>
      <c r="N22" s="127"/>
      <c r="O22" s="127"/>
      <c r="P22" s="127"/>
      <c r="Q22" s="127"/>
    </row>
    <row r="23" spans="1:17" s="47" customFormat="1" ht="38.1" customHeight="1" x14ac:dyDescent="0.2">
      <c r="A23" s="155" t="s">
        <v>115</v>
      </c>
      <c r="B23" s="155"/>
      <c r="C23" s="155"/>
      <c r="D23" s="155"/>
      <c r="E23" s="155"/>
      <c r="F23" s="152" t="s">
        <v>87</v>
      </c>
      <c r="G23" s="152"/>
      <c r="H23" s="152" t="s">
        <v>51</v>
      </c>
      <c r="I23" s="152"/>
      <c r="J23" s="48">
        <v>18</v>
      </c>
      <c r="K23" s="48">
        <v>18</v>
      </c>
      <c r="L23" s="48">
        <v>18</v>
      </c>
      <c r="M23" s="48">
        <v>18</v>
      </c>
      <c r="N23" s="152">
        <f>SUM(J23:M23)</f>
        <v>72</v>
      </c>
      <c r="O23" s="152"/>
      <c r="P23" s="152"/>
      <c r="Q23" s="152"/>
    </row>
    <row r="24" spans="1:17" s="47" customFormat="1" ht="38.1" customHeight="1" x14ac:dyDescent="0.2">
      <c r="A24" s="155" t="s">
        <v>116</v>
      </c>
      <c r="B24" s="155"/>
      <c r="C24" s="155"/>
      <c r="D24" s="155"/>
      <c r="E24" s="155"/>
      <c r="F24" s="152" t="s">
        <v>87</v>
      </c>
      <c r="G24" s="152"/>
      <c r="H24" s="152" t="s">
        <v>51</v>
      </c>
      <c r="I24" s="152"/>
      <c r="J24" s="48">
        <v>18</v>
      </c>
      <c r="K24" s="48">
        <v>18</v>
      </c>
      <c r="L24" s="48">
        <v>18</v>
      </c>
      <c r="M24" s="48">
        <v>18</v>
      </c>
      <c r="N24" s="152">
        <f>SUM(J24:M24)</f>
        <v>72</v>
      </c>
      <c r="O24" s="152"/>
      <c r="P24" s="152"/>
      <c r="Q24" s="152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>
        <f>+J23/J24*100</f>
        <v>100</v>
      </c>
      <c r="K25" s="45">
        <f>+K23/K24*100</f>
        <v>100</v>
      </c>
      <c r="L25" s="45">
        <f>+L23/L24*100</f>
        <v>100</v>
      </c>
      <c r="M25" s="45">
        <f>+M23/M24*100</f>
        <v>100</v>
      </c>
      <c r="N25" s="153">
        <v>100</v>
      </c>
      <c r="O25" s="153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35" t="s">
        <v>3</v>
      </c>
      <c r="K6" s="128" t="s">
        <v>2</v>
      </c>
      <c r="L6" s="128"/>
      <c r="M6" s="128"/>
      <c r="N6" s="128"/>
      <c r="O6" s="35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+MIR!C22</f>
        <v>Porcentaje de Servicios de regado y abastecimiento de agua prestados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36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142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42.6" customHeight="1" x14ac:dyDescent="0.2">
      <c r="A14" s="130" t="s">
        <v>7</v>
      </c>
      <c r="B14" s="130"/>
      <c r="C14" s="130"/>
      <c r="D14" s="137" t="s">
        <v>143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36" t="s">
        <v>40</v>
      </c>
      <c r="Q14" s="12" t="s">
        <v>52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36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+MIR!A22</f>
        <v>Actividad 1.10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+MIR!B22</f>
        <v>Vialidades mejoradas y ciudadanos con necesidades de agua satisfechas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34" t="s">
        <v>32</v>
      </c>
      <c r="K22" s="34" t="s">
        <v>33</v>
      </c>
      <c r="L22" s="34" t="s">
        <v>34</v>
      </c>
      <c r="M22" s="34" t="s">
        <v>35</v>
      </c>
      <c r="N22" s="127"/>
      <c r="O22" s="127"/>
      <c r="P22" s="127"/>
      <c r="Q22" s="127"/>
    </row>
    <row r="23" spans="1:17" s="47" customFormat="1" ht="72" customHeight="1" x14ac:dyDescent="0.2">
      <c r="A23" s="154" t="s">
        <v>144</v>
      </c>
      <c r="B23" s="154"/>
      <c r="C23" s="154"/>
      <c r="D23" s="154"/>
      <c r="E23" s="154"/>
      <c r="F23" s="152" t="s">
        <v>146</v>
      </c>
      <c r="G23" s="152"/>
      <c r="H23" s="152" t="s">
        <v>51</v>
      </c>
      <c r="I23" s="152"/>
      <c r="J23" s="48">
        <v>14</v>
      </c>
      <c r="K23" s="48">
        <v>14</v>
      </c>
      <c r="L23" s="48">
        <v>14</v>
      </c>
      <c r="M23" s="48">
        <v>12</v>
      </c>
      <c r="N23" s="152">
        <f>SUM(J23:M23)</f>
        <v>54</v>
      </c>
      <c r="O23" s="152"/>
      <c r="P23" s="152"/>
      <c r="Q23" s="152"/>
    </row>
    <row r="24" spans="1:17" s="47" customFormat="1" ht="72" customHeight="1" x14ac:dyDescent="0.2">
      <c r="A24" s="154" t="s">
        <v>145</v>
      </c>
      <c r="B24" s="154"/>
      <c r="C24" s="154"/>
      <c r="D24" s="154"/>
      <c r="E24" s="154"/>
      <c r="F24" s="152" t="s">
        <v>146</v>
      </c>
      <c r="G24" s="152"/>
      <c r="H24" s="152" t="s">
        <v>51</v>
      </c>
      <c r="I24" s="152"/>
      <c r="J24" s="48">
        <v>14</v>
      </c>
      <c r="K24" s="48">
        <v>14</v>
      </c>
      <c r="L24" s="48">
        <v>14</v>
      </c>
      <c r="M24" s="48">
        <v>12</v>
      </c>
      <c r="N24" s="152">
        <f>SUM(J24:M24)</f>
        <v>54</v>
      </c>
      <c r="O24" s="152"/>
      <c r="P24" s="152"/>
      <c r="Q24" s="152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>
        <f>+J23/J24*100</f>
        <v>100</v>
      </c>
      <c r="K25" s="45">
        <f>+K23/K24*100</f>
        <v>100</v>
      </c>
      <c r="L25" s="45">
        <f>+L23/L24*100</f>
        <v>100</v>
      </c>
      <c r="M25" s="45">
        <f>+M23/M24*100</f>
        <v>100</v>
      </c>
      <c r="N25" s="153">
        <v>100</v>
      </c>
      <c r="O25" s="153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abSelected="1" topLeftCell="A4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25" t="s">
        <v>3</v>
      </c>
      <c r="K6" s="128" t="s">
        <v>2</v>
      </c>
      <c r="L6" s="128"/>
      <c r="M6" s="128"/>
      <c r="N6" s="128"/>
      <c r="O6" s="25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+MIR!C23</f>
        <v>Porcentaje de Servicios de bomberos prestados a las comunidades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26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117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42.6" customHeight="1" x14ac:dyDescent="0.2">
      <c r="A14" s="130" t="s">
        <v>7</v>
      </c>
      <c r="B14" s="130"/>
      <c r="C14" s="130"/>
      <c r="D14" s="137" t="s">
        <v>118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26" t="s">
        <v>40</v>
      </c>
      <c r="Q14" s="12" t="s">
        <v>52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26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+MIR!A23</f>
        <v>Actividad 1.11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+MIR!B23</f>
        <v>Siniestros de incendio atendidos y controlados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28" t="s">
        <v>32</v>
      </c>
      <c r="K22" s="28" t="s">
        <v>33</v>
      </c>
      <c r="L22" s="28" t="s">
        <v>34</v>
      </c>
      <c r="M22" s="28" t="s">
        <v>35</v>
      </c>
      <c r="N22" s="127"/>
      <c r="O22" s="127"/>
      <c r="P22" s="127"/>
      <c r="Q22" s="127"/>
    </row>
    <row r="23" spans="1:17" s="47" customFormat="1" ht="44.1" customHeight="1" x14ac:dyDescent="0.2">
      <c r="A23" s="154" t="s">
        <v>119</v>
      </c>
      <c r="B23" s="154"/>
      <c r="C23" s="154"/>
      <c r="D23" s="154"/>
      <c r="E23" s="154"/>
      <c r="F23" s="152" t="s">
        <v>121</v>
      </c>
      <c r="G23" s="152"/>
      <c r="H23" s="152" t="s">
        <v>51</v>
      </c>
      <c r="I23" s="152"/>
      <c r="J23" s="48">
        <v>45</v>
      </c>
      <c r="K23" s="48">
        <v>45</v>
      </c>
      <c r="L23" s="48">
        <v>45</v>
      </c>
      <c r="M23" s="48">
        <v>45</v>
      </c>
      <c r="N23" s="152">
        <f>SUM(J23:M23)</f>
        <v>180</v>
      </c>
      <c r="O23" s="152"/>
      <c r="P23" s="152"/>
      <c r="Q23" s="152"/>
    </row>
    <row r="24" spans="1:17" s="47" customFormat="1" ht="46.5" customHeight="1" x14ac:dyDescent="0.2">
      <c r="A24" s="154" t="s">
        <v>120</v>
      </c>
      <c r="B24" s="154"/>
      <c r="C24" s="154"/>
      <c r="D24" s="154"/>
      <c r="E24" s="154"/>
      <c r="F24" s="152" t="s">
        <v>121</v>
      </c>
      <c r="G24" s="152"/>
      <c r="H24" s="152" t="s">
        <v>51</v>
      </c>
      <c r="I24" s="152"/>
      <c r="J24" s="48">
        <v>45</v>
      </c>
      <c r="K24" s="48">
        <v>45</v>
      </c>
      <c r="L24" s="48">
        <v>45</v>
      </c>
      <c r="M24" s="48">
        <v>45</v>
      </c>
      <c r="N24" s="152">
        <f>SUM(J24:M24)</f>
        <v>180</v>
      </c>
      <c r="O24" s="152"/>
      <c r="P24" s="152"/>
      <c r="Q24" s="152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>
        <f>+J23/J24*100</f>
        <v>100</v>
      </c>
      <c r="K25" s="45">
        <f>+K23/K24*100</f>
        <v>100</v>
      </c>
      <c r="L25" s="45">
        <f>+L23/L24*100</f>
        <v>100</v>
      </c>
      <c r="M25" s="45">
        <f>+M23/M24*100</f>
        <v>100</v>
      </c>
      <c r="N25" s="153">
        <v>100</v>
      </c>
      <c r="O25" s="153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showGridLines="0" topLeftCell="A18" zoomScale="60" zoomScaleNormal="60" workbookViewId="0">
      <selection activeCell="A28" sqref="A1:Q2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5" t="s">
        <v>3</v>
      </c>
      <c r="K6" s="128" t="s">
        <v>2</v>
      </c>
      <c r="L6" s="128"/>
      <c r="M6" s="128"/>
      <c r="N6" s="128"/>
      <c r="O6" s="15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+MIR!C10</f>
        <v>Tasa de variación de la calificación de la calidad de los servicios públicos municipales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6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186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56.1" customHeight="1" x14ac:dyDescent="0.2">
      <c r="A14" s="130" t="s">
        <v>7</v>
      </c>
      <c r="B14" s="130"/>
      <c r="C14" s="130"/>
      <c r="D14" s="137" t="s">
        <v>187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53" t="s">
        <v>40</v>
      </c>
      <c r="Q14" s="12" t="s">
        <v>188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46</v>
      </c>
      <c r="E15" s="129"/>
      <c r="F15" s="129"/>
      <c r="G15" s="129"/>
      <c r="H15" s="129"/>
      <c r="I15" s="129"/>
      <c r="J15" s="130" t="s">
        <v>20</v>
      </c>
      <c r="K15" s="130"/>
      <c r="L15" s="133" t="s">
        <v>47</v>
      </c>
      <c r="M15" s="133"/>
      <c r="N15" s="133"/>
      <c r="O15" s="133"/>
      <c r="P15" s="53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49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+MIR!A10</f>
        <v>Fin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+MIR!B10</f>
        <v>Prestar servicios públicos de calidad y desarrollar estrategias de cohesión social para contribuir a mejorar el desarrollo humano mediante la atención a las necesidades de las comunidades rurales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17" t="s">
        <v>32</v>
      </c>
      <c r="K22" s="17" t="s">
        <v>33</v>
      </c>
      <c r="L22" s="17" t="s">
        <v>34</v>
      </c>
      <c r="M22" s="17" t="s">
        <v>35</v>
      </c>
      <c r="N22" s="127"/>
      <c r="O22" s="127"/>
      <c r="P22" s="127"/>
      <c r="Q22" s="127"/>
    </row>
    <row r="23" spans="1:17" s="44" customFormat="1" ht="47.45" customHeight="1" x14ac:dyDescent="0.2">
      <c r="A23" s="117" t="s">
        <v>189</v>
      </c>
      <c r="B23" s="117"/>
      <c r="C23" s="117"/>
      <c r="D23" s="117"/>
      <c r="E23" s="117"/>
      <c r="F23" s="118" t="s">
        <v>190</v>
      </c>
      <c r="G23" s="119"/>
      <c r="H23" s="118" t="s">
        <v>176</v>
      </c>
      <c r="I23" s="119"/>
      <c r="J23" s="63"/>
      <c r="K23" s="63"/>
      <c r="L23" s="63"/>
      <c r="M23" s="64">
        <v>75</v>
      </c>
      <c r="N23" s="126">
        <f>+M23</f>
        <v>75</v>
      </c>
      <c r="O23" s="126"/>
      <c r="P23" s="120"/>
      <c r="Q23" s="120"/>
    </row>
    <row r="24" spans="1:17" s="44" customFormat="1" ht="47.45" customHeight="1" x14ac:dyDescent="0.2">
      <c r="A24" s="117" t="s">
        <v>191</v>
      </c>
      <c r="B24" s="117"/>
      <c r="C24" s="117"/>
      <c r="D24" s="117"/>
      <c r="E24" s="117"/>
      <c r="F24" s="118" t="s">
        <v>190</v>
      </c>
      <c r="G24" s="119"/>
      <c r="H24" s="118" t="s">
        <v>176</v>
      </c>
      <c r="I24" s="119"/>
      <c r="J24" s="63"/>
      <c r="K24" s="63"/>
      <c r="L24" s="63"/>
      <c r="M24" s="65">
        <f>+F36</f>
        <v>59.75</v>
      </c>
      <c r="N24" s="126">
        <f>+M24</f>
        <v>59.75</v>
      </c>
      <c r="O24" s="126"/>
      <c r="P24" s="120"/>
      <c r="Q24" s="120"/>
    </row>
    <row r="25" spans="1:17" s="44" customFormat="1" ht="47.45" customHeight="1" x14ac:dyDescent="0.2">
      <c r="A25" s="121" t="s">
        <v>50</v>
      </c>
      <c r="B25" s="121"/>
      <c r="C25" s="121"/>
      <c r="D25" s="121"/>
      <c r="E25" s="121"/>
      <c r="F25" s="120" t="s">
        <v>46</v>
      </c>
      <c r="G25" s="120"/>
      <c r="H25" s="120"/>
      <c r="I25" s="120"/>
      <c r="J25" s="66"/>
      <c r="K25" s="66"/>
      <c r="L25" s="66"/>
      <c r="M25" s="67">
        <f>+(M23-M24)/M24*100</f>
        <v>25.523012552301257</v>
      </c>
      <c r="N25" s="122">
        <f>+(N23-N24)/N24*100</f>
        <v>25.523012552301257</v>
      </c>
      <c r="O25" s="123"/>
      <c r="P25" s="120"/>
      <c r="Q25" s="120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44" customFormat="1" ht="47.45" customHeight="1" x14ac:dyDescent="0.2">
      <c r="A30" s="117" t="s">
        <v>192</v>
      </c>
      <c r="B30" s="117"/>
      <c r="C30" s="117"/>
      <c r="D30" s="117"/>
      <c r="E30" s="117"/>
      <c r="F30" s="118">
        <v>2018</v>
      </c>
      <c r="G30" s="119"/>
      <c r="H30" s="118"/>
      <c r="I30" s="119"/>
    </row>
    <row r="31" spans="1:17" s="44" customFormat="1" ht="47.45" customHeight="1" x14ac:dyDescent="0.2">
      <c r="A31" s="117" t="s">
        <v>193</v>
      </c>
      <c r="B31" s="117"/>
      <c r="C31" s="117"/>
      <c r="D31" s="117"/>
      <c r="E31" s="117"/>
      <c r="F31" s="137">
        <v>57.8</v>
      </c>
      <c r="G31" s="139"/>
      <c r="H31" s="118"/>
      <c r="I31" s="119"/>
    </row>
    <row r="32" spans="1:17" s="44" customFormat="1" ht="47.45" customHeight="1" x14ac:dyDescent="0.2">
      <c r="A32" s="117" t="s">
        <v>194</v>
      </c>
      <c r="B32" s="117"/>
      <c r="C32" s="117"/>
      <c r="D32" s="117"/>
      <c r="E32" s="117"/>
      <c r="F32" s="137">
        <v>67.900000000000006</v>
      </c>
      <c r="G32" s="139"/>
      <c r="H32" s="118"/>
      <c r="I32" s="119"/>
    </row>
    <row r="33" spans="1:9" s="44" customFormat="1" ht="47.45" customHeight="1" x14ac:dyDescent="0.2">
      <c r="A33" s="117" t="s">
        <v>195</v>
      </c>
      <c r="B33" s="117"/>
      <c r="C33" s="117"/>
      <c r="D33" s="117"/>
      <c r="E33" s="117"/>
      <c r="F33" s="137">
        <v>61.1</v>
      </c>
      <c r="G33" s="139"/>
      <c r="H33" s="118"/>
      <c r="I33" s="119"/>
    </row>
    <row r="34" spans="1:9" s="44" customFormat="1" ht="47.45" customHeight="1" x14ac:dyDescent="0.2">
      <c r="A34" s="117" t="s">
        <v>196</v>
      </c>
      <c r="B34" s="117"/>
      <c r="C34" s="117"/>
      <c r="D34" s="117"/>
      <c r="E34" s="117"/>
      <c r="F34" s="118">
        <v>52.2</v>
      </c>
      <c r="G34" s="119"/>
      <c r="H34" s="118"/>
      <c r="I34" s="119"/>
    </row>
    <row r="35" spans="1:9" s="44" customFormat="1" ht="47.45" customHeight="1" x14ac:dyDescent="0.2">
      <c r="A35" s="117" t="s">
        <v>197</v>
      </c>
      <c r="B35" s="117"/>
      <c r="C35" s="117"/>
      <c r="D35" s="117"/>
      <c r="E35" s="117"/>
      <c r="F35" s="118">
        <f>SUM(F31:G34)</f>
        <v>239</v>
      </c>
      <c r="G35" s="119"/>
      <c r="H35" s="118">
        <f>SUM(H31:I34)</f>
        <v>0</v>
      </c>
      <c r="I35" s="119"/>
    </row>
    <row r="36" spans="1:9" s="44" customFormat="1" ht="47.45" customHeight="1" x14ac:dyDescent="0.2">
      <c r="A36" s="117" t="s">
        <v>198</v>
      </c>
      <c r="B36" s="117"/>
      <c r="C36" s="117"/>
      <c r="D36" s="117"/>
      <c r="E36" s="117"/>
      <c r="F36" s="143">
        <f>+F35/4</f>
        <v>59.75</v>
      </c>
      <c r="G36" s="144"/>
      <c r="H36" s="118">
        <f>+H35/4</f>
        <v>0</v>
      </c>
      <c r="I36" s="119"/>
    </row>
  </sheetData>
  <mergeCells count="77">
    <mergeCell ref="A35:E35"/>
    <mergeCell ref="F35:G35"/>
    <mergeCell ref="H35:I35"/>
    <mergeCell ref="A36:E36"/>
    <mergeCell ref="F36:G36"/>
    <mergeCell ref="H36:I36"/>
    <mergeCell ref="A33:E33"/>
    <mergeCell ref="F33:G33"/>
    <mergeCell ref="H33:I33"/>
    <mergeCell ref="A34:E34"/>
    <mergeCell ref="F34:G34"/>
    <mergeCell ref="H34:I34"/>
    <mergeCell ref="A31:E31"/>
    <mergeCell ref="F31:G31"/>
    <mergeCell ref="H31:I31"/>
    <mergeCell ref="A32:E32"/>
    <mergeCell ref="F32:G32"/>
    <mergeCell ref="H32:I32"/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30:E30"/>
    <mergeCell ref="F30:G30"/>
    <mergeCell ref="H30:I30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6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5" t="s">
        <v>3</v>
      </c>
      <c r="K6" s="128" t="s">
        <v>2</v>
      </c>
      <c r="L6" s="128"/>
      <c r="M6" s="128"/>
      <c r="N6" s="128"/>
      <c r="O6" s="15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+MIR!C11</f>
        <v xml:space="preserve">Porcentaje de la poblacion de las comunidades rurales atendidas por servicios publicos municipales 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6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168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30" customHeight="1" x14ac:dyDescent="0.2">
      <c r="A14" s="130" t="s">
        <v>7</v>
      </c>
      <c r="B14" s="130"/>
      <c r="C14" s="130"/>
      <c r="D14" s="137" t="s">
        <v>169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19" t="s">
        <v>40</v>
      </c>
      <c r="Q14" s="12" t="s">
        <v>165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166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16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53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+MIR!A11</f>
        <v>Propósito = Programa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+MIR!B11</f>
        <v>Los habitantes de las comunidades rurales participan activamente en los asuntos de la comunidad y reciben servicios públicos municipales de calidad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17" t="s">
        <v>32</v>
      </c>
      <c r="K22" s="17" t="s">
        <v>33</v>
      </c>
      <c r="L22" s="17" t="s">
        <v>34</v>
      </c>
      <c r="M22" s="17" t="s">
        <v>35</v>
      </c>
      <c r="N22" s="127"/>
      <c r="O22" s="127"/>
      <c r="P22" s="127"/>
      <c r="Q22" s="127"/>
    </row>
    <row r="23" spans="1:17" s="30" customFormat="1" ht="38.1" customHeight="1" x14ac:dyDescent="0.2">
      <c r="A23" s="117" t="s">
        <v>174</v>
      </c>
      <c r="B23" s="117"/>
      <c r="C23" s="117"/>
      <c r="D23" s="117"/>
      <c r="E23" s="117"/>
      <c r="F23" s="145" t="s">
        <v>175</v>
      </c>
      <c r="G23" s="145"/>
      <c r="H23" s="145" t="s">
        <v>176</v>
      </c>
      <c r="I23" s="145"/>
      <c r="J23" s="55"/>
      <c r="K23" s="55"/>
      <c r="L23" s="55"/>
      <c r="M23" s="57">
        <v>15500</v>
      </c>
      <c r="N23" s="148">
        <f>SUM(J23:M23)</f>
        <v>15500</v>
      </c>
      <c r="O23" s="148"/>
      <c r="P23" s="145"/>
      <c r="Q23" s="145"/>
    </row>
    <row r="24" spans="1:17" s="30" customFormat="1" ht="38.1" customHeight="1" x14ac:dyDescent="0.2">
      <c r="A24" s="117" t="s">
        <v>174</v>
      </c>
      <c r="B24" s="117"/>
      <c r="C24" s="117"/>
      <c r="D24" s="117"/>
      <c r="E24" s="117"/>
      <c r="F24" s="145" t="s">
        <v>175</v>
      </c>
      <c r="G24" s="145"/>
      <c r="H24" s="145" t="s">
        <v>176</v>
      </c>
      <c r="I24" s="145"/>
      <c r="J24" s="55"/>
      <c r="K24" s="55"/>
      <c r="L24" s="55"/>
      <c r="M24" s="57">
        <v>21500</v>
      </c>
      <c r="N24" s="148">
        <f>SUM(J24:M24)</f>
        <v>21500</v>
      </c>
      <c r="O24" s="148"/>
      <c r="P24" s="145"/>
      <c r="Q24" s="145"/>
    </row>
    <row r="25" spans="1:17" s="30" customFormat="1" ht="24.75" customHeight="1" x14ac:dyDescent="0.2">
      <c r="A25" s="117" t="s">
        <v>50</v>
      </c>
      <c r="B25" s="117"/>
      <c r="C25" s="117"/>
      <c r="D25" s="117"/>
      <c r="E25" s="117"/>
      <c r="F25" s="145" t="s">
        <v>46</v>
      </c>
      <c r="G25" s="145"/>
      <c r="H25" s="145"/>
      <c r="I25" s="145"/>
      <c r="J25" s="56"/>
      <c r="K25" s="56"/>
      <c r="L25" s="56"/>
      <c r="M25" s="56">
        <f>+M23/M24*100</f>
        <v>72.093023255813947</v>
      </c>
      <c r="N25" s="146">
        <f>+N23/N24*100</f>
        <v>72.093023255813947</v>
      </c>
      <c r="O25" s="147"/>
      <c r="P25" s="145"/>
      <c r="Q25" s="145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5" t="s">
        <v>3</v>
      </c>
      <c r="K6" s="128" t="s">
        <v>2</v>
      </c>
      <c r="L6" s="128"/>
      <c r="M6" s="128"/>
      <c r="N6" s="128"/>
      <c r="O6" s="15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+MIR!C12</f>
        <v>Porcentaje comunidades rurales atendidas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6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173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30" customHeight="1" x14ac:dyDescent="0.2">
      <c r="A14" s="130" t="s">
        <v>7</v>
      </c>
      <c r="B14" s="130"/>
      <c r="C14" s="130"/>
      <c r="D14" s="137" t="s">
        <v>162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19" t="s">
        <v>40</v>
      </c>
      <c r="Q14" s="12" t="s">
        <v>165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55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16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+MIR!A12</f>
        <v>Componente 1 = Subprograma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+MIR!B12</f>
        <v xml:space="preserve">Adecuada gestión en las comunidades rurales de la participación ciudadana y de las respuestas a las necesidades de servicios públicos municipales 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17" t="s">
        <v>32</v>
      </c>
      <c r="K22" s="17" t="s">
        <v>33</v>
      </c>
      <c r="L22" s="17" t="s">
        <v>34</v>
      </c>
      <c r="M22" s="17" t="s">
        <v>35</v>
      </c>
      <c r="N22" s="127"/>
      <c r="O22" s="127"/>
      <c r="P22" s="127"/>
      <c r="Q22" s="127"/>
    </row>
    <row r="23" spans="1:17" s="44" customFormat="1" ht="38.1" customHeight="1" x14ac:dyDescent="0.2">
      <c r="A23" s="121" t="s">
        <v>172</v>
      </c>
      <c r="B23" s="121"/>
      <c r="C23" s="121"/>
      <c r="D23" s="121"/>
      <c r="E23" s="121"/>
      <c r="F23" s="145" t="s">
        <v>163</v>
      </c>
      <c r="G23" s="145"/>
      <c r="H23" s="145" t="s">
        <v>170</v>
      </c>
      <c r="I23" s="145"/>
      <c r="J23" s="46"/>
      <c r="K23" s="46"/>
      <c r="L23" s="46"/>
      <c r="M23" s="46">
        <v>6</v>
      </c>
      <c r="N23" s="149">
        <f>SUM(J23:M23)</f>
        <v>6</v>
      </c>
      <c r="O23" s="149"/>
      <c r="P23" s="149"/>
      <c r="Q23" s="149"/>
    </row>
    <row r="24" spans="1:17" s="44" customFormat="1" ht="38.1" customHeight="1" x14ac:dyDescent="0.2">
      <c r="A24" s="121" t="s">
        <v>171</v>
      </c>
      <c r="B24" s="121"/>
      <c r="C24" s="121"/>
      <c r="D24" s="121"/>
      <c r="E24" s="121"/>
      <c r="F24" s="145" t="s">
        <v>164</v>
      </c>
      <c r="G24" s="145"/>
      <c r="H24" s="145" t="s">
        <v>170</v>
      </c>
      <c r="I24" s="145"/>
      <c r="J24" s="46"/>
      <c r="K24" s="46"/>
      <c r="L24" s="46"/>
      <c r="M24" s="46">
        <v>7</v>
      </c>
      <c r="N24" s="149">
        <f>SUM(J24:M24)</f>
        <v>7</v>
      </c>
      <c r="O24" s="149"/>
      <c r="P24" s="149"/>
      <c r="Q24" s="149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/>
      <c r="K25" s="45"/>
      <c r="L25" s="45"/>
      <c r="M25" s="45">
        <f>+M23/M24*100</f>
        <v>85.714285714285708</v>
      </c>
      <c r="N25" s="150">
        <f>+N23/N24*100</f>
        <v>85.714285714285708</v>
      </c>
      <c r="O25" s="151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5" t="s">
        <v>3</v>
      </c>
      <c r="K6" s="128" t="s">
        <v>2</v>
      </c>
      <c r="L6" s="128"/>
      <c r="M6" s="128"/>
      <c r="N6" s="128"/>
      <c r="O6" s="15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+MIR!C13</f>
        <v>Porcentaje de recorridos de seguridad realizados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6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79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38.450000000000003" customHeight="1" x14ac:dyDescent="0.2">
      <c r="A14" s="130" t="s">
        <v>7</v>
      </c>
      <c r="B14" s="130"/>
      <c r="C14" s="130"/>
      <c r="D14" s="137" t="s">
        <v>80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19" t="s">
        <v>40</v>
      </c>
      <c r="Q14" s="12" t="s">
        <v>52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16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+MIR!A13</f>
        <v>Actividad 1.1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+MIR!B13</f>
        <v>Comunidad protegida de la delincuencia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17" t="s">
        <v>32</v>
      </c>
      <c r="K22" s="17" t="s">
        <v>33</v>
      </c>
      <c r="L22" s="17" t="s">
        <v>34</v>
      </c>
      <c r="M22" s="17" t="s">
        <v>35</v>
      </c>
      <c r="N22" s="127"/>
      <c r="O22" s="127"/>
      <c r="P22" s="127"/>
      <c r="Q22" s="127"/>
    </row>
    <row r="23" spans="1:17" s="47" customFormat="1" ht="38.1" customHeight="1" x14ac:dyDescent="0.2">
      <c r="A23" s="155" t="s">
        <v>81</v>
      </c>
      <c r="B23" s="155"/>
      <c r="C23" s="155"/>
      <c r="D23" s="155"/>
      <c r="E23" s="155"/>
      <c r="F23" s="152" t="s">
        <v>83</v>
      </c>
      <c r="G23" s="152"/>
      <c r="H23" s="152" t="s">
        <v>51</v>
      </c>
      <c r="I23" s="152"/>
      <c r="J23" s="48">
        <v>762</v>
      </c>
      <c r="K23" s="48">
        <v>762</v>
      </c>
      <c r="L23" s="48">
        <v>762</v>
      </c>
      <c r="M23" s="48">
        <v>762</v>
      </c>
      <c r="N23" s="152">
        <f>SUM(J23:M23)</f>
        <v>3048</v>
      </c>
      <c r="O23" s="152"/>
      <c r="P23" s="152"/>
      <c r="Q23" s="152"/>
    </row>
    <row r="24" spans="1:17" s="47" customFormat="1" ht="38.1" customHeight="1" x14ac:dyDescent="0.2">
      <c r="A24" s="154" t="s">
        <v>82</v>
      </c>
      <c r="B24" s="154"/>
      <c r="C24" s="154"/>
      <c r="D24" s="154"/>
      <c r="E24" s="154"/>
      <c r="F24" s="152" t="s">
        <v>83</v>
      </c>
      <c r="G24" s="152"/>
      <c r="H24" s="152" t="s">
        <v>51</v>
      </c>
      <c r="I24" s="152"/>
      <c r="J24" s="48">
        <v>762</v>
      </c>
      <c r="K24" s="48">
        <v>762</v>
      </c>
      <c r="L24" s="48">
        <v>762</v>
      </c>
      <c r="M24" s="48">
        <v>762</v>
      </c>
      <c r="N24" s="152">
        <f>SUM(J24:M24)</f>
        <v>3048</v>
      </c>
      <c r="O24" s="152"/>
      <c r="P24" s="152"/>
      <c r="Q24" s="152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>
        <f>+J23/J24*100</f>
        <v>100</v>
      </c>
      <c r="K25" s="45">
        <f>+K23/K24*100</f>
        <v>100</v>
      </c>
      <c r="L25" s="45">
        <f>+L23/L24*100</f>
        <v>100</v>
      </c>
      <c r="M25" s="45">
        <f>+M23/M24*100</f>
        <v>100</v>
      </c>
      <c r="N25" s="153">
        <v>100</v>
      </c>
      <c r="O25" s="153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21" t="s">
        <v>3</v>
      </c>
      <c r="K6" s="128" t="s">
        <v>2</v>
      </c>
      <c r="L6" s="128"/>
      <c r="M6" s="128"/>
      <c r="N6" s="128"/>
      <c r="O6" s="21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+MIR!C14</f>
        <v>Porcentaje de eventos cívicos organizados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22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138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47.1" customHeight="1" x14ac:dyDescent="0.2">
      <c r="A14" s="130" t="s">
        <v>7</v>
      </c>
      <c r="B14" s="130"/>
      <c r="C14" s="130"/>
      <c r="D14" s="137" t="s">
        <v>84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22" t="s">
        <v>40</v>
      </c>
      <c r="Q14" s="12" t="s">
        <v>52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22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+MIR!A14</f>
        <v>Actividad 1.2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+MIR!B14</f>
        <v>Participación civica fomentada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23" t="s">
        <v>32</v>
      </c>
      <c r="K22" s="23" t="s">
        <v>33</v>
      </c>
      <c r="L22" s="23" t="s">
        <v>34</v>
      </c>
      <c r="M22" s="23" t="s">
        <v>35</v>
      </c>
      <c r="N22" s="127"/>
      <c r="O22" s="127"/>
      <c r="P22" s="127"/>
      <c r="Q22" s="127"/>
    </row>
    <row r="23" spans="1:17" s="47" customFormat="1" ht="38.1" customHeight="1" x14ac:dyDescent="0.2">
      <c r="A23" s="155" t="s">
        <v>85</v>
      </c>
      <c r="B23" s="155"/>
      <c r="C23" s="155"/>
      <c r="D23" s="155"/>
      <c r="E23" s="155"/>
      <c r="F23" s="152" t="s">
        <v>87</v>
      </c>
      <c r="G23" s="152"/>
      <c r="H23" s="152" t="s">
        <v>51</v>
      </c>
      <c r="I23" s="152"/>
      <c r="J23" s="48">
        <v>26</v>
      </c>
      <c r="K23" s="48">
        <v>26</v>
      </c>
      <c r="L23" s="48">
        <v>26</v>
      </c>
      <c r="M23" s="48">
        <v>24</v>
      </c>
      <c r="N23" s="152">
        <f>SUM(J23:M23)</f>
        <v>102</v>
      </c>
      <c r="O23" s="152"/>
      <c r="P23" s="152"/>
      <c r="Q23" s="152"/>
    </row>
    <row r="24" spans="1:17" s="47" customFormat="1" ht="38.1" customHeight="1" x14ac:dyDescent="0.2">
      <c r="A24" s="155" t="s">
        <v>86</v>
      </c>
      <c r="B24" s="155"/>
      <c r="C24" s="155"/>
      <c r="D24" s="155"/>
      <c r="E24" s="155"/>
      <c r="F24" s="152" t="s">
        <v>87</v>
      </c>
      <c r="G24" s="152"/>
      <c r="H24" s="152" t="s">
        <v>51</v>
      </c>
      <c r="I24" s="152"/>
      <c r="J24" s="48">
        <v>26</v>
      </c>
      <c r="K24" s="48">
        <v>26</v>
      </c>
      <c r="L24" s="48">
        <v>26</v>
      </c>
      <c r="M24" s="48">
        <v>24</v>
      </c>
      <c r="N24" s="152">
        <f>SUM(J24:M24)</f>
        <v>102</v>
      </c>
      <c r="O24" s="152"/>
      <c r="P24" s="152"/>
      <c r="Q24" s="152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>
        <f>+J23/J24*100</f>
        <v>100</v>
      </c>
      <c r="K25" s="45">
        <f>+K23/K24*100</f>
        <v>100</v>
      </c>
      <c r="L25" s="45">
        <f>+L23/L24*100</f>
        <v>100</v>
      </c>
      <c r="M25" s="45">
        <f>+M23/M24*100</f>
        <v>100</v>
      </c>
      <c r="N25" s="153">
        <v>100</v>
      </c>
      <c r="O25" s="153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21" t="s">
        <v>3</v>
      </c>
      <c r="K6" s="128" t="s">
        <v>2</v>
      </c>
      <c r="L6" s="128"/>
      <c r="M6" s="128"/>
      <c r="N6" s="128"/>
      <c r="O6" s="21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+MIR!C15</f>
        <v>Porcentaje de reuniones de promoción de participación ciudadana realizadas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22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88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30" customHeight="1" x14ac:dyDescent="0.2">
      <c r="A14" s="130" t="s">
        <v>7</v>
      </c>
      <c r="B14" s="130"/>
      <c r="C14" s="130"/>
      <c r="D14" s="137" t="s">
        <v>89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22" t="s">
        <v>40</v>
      </c>
      <c r="Q14" s="12" t="s">
        <v>52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22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+MIR!A15</f>
        <v>Actividad 1.3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+MIR!B15</f>
        <v>Participación ciudadana aumentada en acciones de desarrollo comunitario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23" t="s">
        <v>32</v>
      </c>
      <c r="K22" s="23" t="s">
        <v>33</v>
      </c>
      <c r="L22" s="23" t="s">
        <v>34</v>
      </c>
      <c r="M22" s="23" t="s">
        <v>35</v>
      </c>
      <c r="N22" s="127"/>
      <c r="O22" s="127"/>
      <c r="P22" s="127"/>
      <c r="Q22" s="127"/>
    </row>
    <row r="23" spans="1:17" s="47" customFormat="1" ht="38.1" customHeight="1" x14ac:dyDescent="0.2">
      <c r="A23" s="154" t="s">
        <v>90</v>
      </c>
      <c r="B23" s="154"/>
      <c r="C23" s="154"/>
      <c r="D23" s="154"/>
      <c r="E23" s="154"/>
      <c r="F23" s="152" t="s">
        <v>139</v>
      </c>
      <c r="G23" s="152"/>
      <c r="H23" s="152" t="s">
        <v>51</v>
      </c>
      <c r="I23" s="152"/>
      <c r="J23" s="48">
        <v>24</v>
      </c>
      <c r="K23" s="48">
        <v>24</v>
      </c>
      <c r="L23" s="48">
        <v>24</v>
      </c>
      <c r="M23" s="48">
        <v>24</v>
      </c>
      <c r="N23" s="152">
        <f>SUM(J23:M23)</f>
        <v>96</v>
      </c>
      <c r="O23" s="152"/>
      <c r="P23" s="152"/>
      <c r="Q23" s="152"/>
    </row>
    <row r="24" spans="1:17" s="47" customFormat="1" ht="38.1" customHeight="1" x14ac:dyDescent="0.2">
      <c r="A24" s="154" t="s">
        <v>91</v>
      </c>
      <c r="B24" s="154"/>
      <c r="C24" s="154"/>
      <c r="D24" s="154"/>
      <c r="E24" s="154"/>
      <c r="F24" s="152" t="s">
        <v>139</v>
      </c>
      <c r="G24" s="152"/>
      <c r="H24" s="152" t="s">
        <v>51</v>
      </c>
      <c r="I24" s="152"/>
      <c r="J24" s="48">
        <v>24</v>
      </c>
      <c r="K24" s="48">
        <v>24</v>
      </c>
      <c r="L24" s="48">
        <v>24</v>
      </c>
      <c r="M24" s="48">
        <v>24</v>
      </c>
      <c r="N24" s="152">
        <f>SUM(J24:M24)</f>
        <v>96</v>
      </c>
      <c r="O24" s="152"/>
      <c r="P24" s="152"/>
      <c r="Q24" s="152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>
        <f>+J23/J24*100</f>
        <v>100</v>
      </c>
      <c r="K25" s="45">
        <f>+K23/K24*100</f>
        <v>100</v>
      </c>
      <c r="L25" s="45">
        <f>+L23/L24*100</f>
        <v>100</v>
      </c>
      <c r="M25" s="45">
        <f>+M23/M24*100</f>
        <v>100</v>
      </c>
      <c r="N25" s="153">
        <v>100</v>
      </c>
      <c r="O25" s="153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21" t="s">
        <v>3</v>
      </c>
      <c r="K6" s="128" t="s">
        <v>2</v>
      </c>
      <c r="L6" s="128"/>
      <c r="M6" s="128"/>
      <c r="N6" s="128"/>
      <c r="O6" s="21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+MIR!C16</f>
        <v>Porcentaje de informes de egresos e ingresos realizados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22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92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47.45" customHeight="1" x14ac:dyDescent="0.2">
      <c r="A14" s="130" t="s">
        <v>7</v>
      </c>
      <c r="B14" s="130"/>
      <c r="C14" s="130"/>
      <c r="D14" s="137" t="s">
        <v>93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22" t="s">
        <v>40</v>
      </c>
      <c r="Q14" s="12" t="s">
        <v>52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22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+MIR!A16</f>
        <v>Actividad 1.4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+MIR!B16</f>
        <v>Situación financiera de la comunidad informada y difundida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23" t="s">
        <v>32</v>
      </c>
      <c r="K22" s="23" t="s">
        <v>33</v>
      </c>
      <c r="L22" s="23" t="s">
        <v>34</v>
      </c>
      <c r="M22" s="23" t="s">
        <v>35</v>
      </c>
      <c r="N22" s="127"/>
      <c r="O22" s="127"/>
      <c r="P22" s="127"/>
      <c r="Q22" s="127"/>
    </row>
    <row r="23" spans="1:17" s="47" customFormat="1" ht="42" customHeight="1" x14ac:dyDescent="0.2">
      <c r="A23" s="154" t="s">
        <v>94</v>
      </c>
      <c r="B23" s="154"/>
      <c r="C23" s="154"/>
      <c r="D23" s="154"/>
      <c r="E23" s="154"/>
      <c r="F23" s="152" t="s">
        <v>96</v>
      </c>
      <c r="G23" s="152"/>
      <c r="H23" s="152" t="s">
        <v>51</v>
      </c>
      <c r="I23" s="152"/>
      <c r="J23" s="48">
        <v>30</v>
      </c>
      <c r="K23" s="48">
        <v>30</v>
      </c>
      <c r="L23" s="48">
        <v>30</v>
      </c>
      <c r="M23" s="48">
        <v>30</v>
      </c>
      <c r="N23" s="152">
        <f>SUM(J23:M23)</f>
        <v>120</v>
      </c>
      <c r="O23" s="152"/>
      <c r="P23" s="152" t="s">
        <v>147</v>
      </c>
      <c r="Q23" s="152"/>
    </row>
    <row r="24" spans="1:17" s="47" customFormat="1" ht="42" customHeight="1" x14ac:dyDescent="0.2">
      <c r="A24" s="154" t="s">
        <v>95</v>
      </c>
      <c r="B24" s="154"/>
      <c r="C24" s="154"/>
      <c r="D24" s="154"/>
      <c r="E24" s="154"/>
      <c r="F24" s="152" t="s">
        <v>96</v>
      </c>
      <c r="G24" s="152"/>
      <c r="H24" s="152" t="s">
        <v>51</v>
      </c>
      <c r="I24" s="152"/>
      <c r="J24" s="48">
        <v>30</v>
      </c>
      <c r="K24" s="48">
        <v>30</v>
      </c>
      <c r="L24" s="48">
        <v>30</v>
      </c>
      <c r="M24" s="48">
        <v>30</v>
      </c>
      <c r="N24" s="152">
        <f>SUM(J24:M24)</f>
        <v>120</v>
      </c>
      <c r="O24" s="152"/>
      <c r="P24" s="152" t="s">
        <v>147</v>
      </c>
      <c r="Q24" s="152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>
        <f>+J23/J24*100</f>
        <v>100</v>
      </c>
      <c r="K25" s="45">
        <f>+K23/K24*100</f>
        <v>100</v>
      </c>
      <c r="L25" s="45">
        <f>+L23/L24*100</f>
        <v>100</v>
      </c>
      <c r="M25" s="45">
        <f>+M23/M24*100</f>
        <v>100</v>
      </c>
      <c r="N25" s="153">
        <v>100</v>
      </c>
      <c r="O25" s="153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>
        <f>18+18+18+18+18+18</f>
        <v>108</v>
      </c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8" s="4" customFormat="1" ht="9.75" customHeight="1" x14ac:dyDescent="0.2">
      <c r="A2" s="3"/>
      <c r="B2" s="3"/>
      <c r="C2" s="141"/>
      <c r="D2" s="141"/>
      <c r="E2" s="141"/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28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21" t="s">
        <v>3</v>
      </c>
      <c r="K6" s="128" t="s">
        <v>2</v>
      </c>
      <c r="L6" s="128"/>
      <c r="M6" s="128"/>
      <c r="N6" s="128"/>
      <c r="O6" s="21" t="s">
        <v>1</v>
      </c>
      <c r="P6" s="128" t="s">
        <v>2</v>
      </c>
      <c r="Q6" s="128"/>
      <c r="R6" s="3"/>
    </row>
    <row r="7" spans="1:18" s="30" customFormat="1" ht="48.75" customHeight="1" x14ac:dyDescent="0.2">
      <c r="A7" s="29" t="str">
        <f>+MIR!A5</f>
        <v>026</v>
      </c>
      <c r="B7" s="134" t="str">
        <f>+MIR!B5</f>
        <v>ATENCIÓN A COMUNIDADES RURALES</v>
      </c>
      <c r="C7" s="134"/>
      <c r="D7" s="134"/>
      <c r="E7" s="134"/>
      <c r="F7" s="134"/>
      <c r="G7" s="134"/>
      <c r="H7" s="134"/>
      <c r="I7" s="134"/>
      <c r="J7" s="54" t="str">
        <f>+MIR!E5</f>
        <v xml:space="preserve">03 </v>
      </c>
      <c r="K7" s="135" t="str">
        <f>+MIR!F5</f>
        <v>MEJORAMIENTO DE LOS SERVICIO PÚBLICOS Y COHESIÓN SOCIAL</v>
      </c>
      <c r="L7" s="135"/>
      <c r="M7" s="135"/>
      <c r="N7" s="135"/>
      <c r="O7" s="72" t="str">
        <f>+MIR!J5</f>
        <v>04</v>
      </c>
      <c r="P7" s="136" t="str">
        <f>+MIR!K5</f>
        <v>Secretaría del Ayuntamiento</v>
      </c>
      <c r="Q7" s="136"/>
    </row>
    <row r="8" spans="1:18" s="4" customFormat="1" ht="41.25" customHeight="1" x14ac:dyDescent="0.2">
      <c r="A8" s="128" t="s">
        <v>15</v>
      </c>
      <c r="B8" s="128"/>
      <c r="C8" s="128"/>
      <c r="D8" s="128"/>
      <c r="E8" s="128"/>
      <c r="F8" s="129" t="str">
        <f>+MIR!C6</f>
        <v>Los habitantes de las comunidades rurales mejoran su desarrollo humano e inclusión al recibir respuesta oportuna y eficaz a sus necesidades de servicios públicos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</row>
    <row r="9" spans="1:18" s="4" customFormat="1" ht="18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8" s="4" customFormat="1" ht="21" customHeight="1" x14ac:dyDescent="0.2">
      <c r="A10" s="128" t="s">
        <v>16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8" s="4" customFormat="1" ht="13.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24.75" customHeight="1" x14ac:dyDescent="0.2">
      <c r="A12" s="130" t="s">
        <v>2</v>
      </c>
      <c r="B12" s="130"/>
      <c r="C12" s="130"/>
      <c r="D12" s="129" t="str">
        <f>+MIR!C17</f>
        <v>Porcentaje de gestiones de rehabilitación de caminos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22" t="s">
        <v>17</v>
      </c>
      <c r="Q12" s="12" t="s">
        <v>45</v>
      </c>
    </row>
    <row r="13" spans="1:18" s="4" customFormat="1" ht="36" customHeight="1" x14ac:dyDescent="0.2">
      <c r="A13" s="130" t="s">
        <v>18</v>
      </c>
      <c r="B13" s="130"/>
      <c r="C13" s="130"/>
      <c r="D13" s="129" t="s">
        <v>98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8" s="4" customFormat="1" ht="30" customHeight="1" x14ac:dyDescent="0.2">
      <c r="A14" s="130" t="s">
        <v>7</v>
      </c>
      <c r="B14" s="130"/>
      <c r="C14" s="130"/>
      <c r="D14" s="137" t="s">
        <v>99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  <c r="P14" s="22" t="s">
        <v>40</v>
      </c>
      <c r="Q14" s="12" t="s">
        <v>52</v>
      </c>
    </row>
    <row r="15" spans="1:18" s="4" customFormat="1" ht="33" customHeight="1" x14ac:dyDescent="0.2">
      <c r="A15" s="130" t="s">
        <v>19</v>
      </c>
      <c r="B15" s="130"/>
      <c r="C15" s="130"/>
      <c r="D15" s="129" t="s">
        <v>56</v>
      </c>
      <c r="E15" s="129"/>
      <c r="F15" s="129"/>
      <c r="G15" s="129"/>
      <c r="H15" s="129"/>
      <c r="I15" s="129"/>
      <c r="J15" s="130" t="s">
        <v>20</v>
      </c>
      <c r="K15" s="130"/>
      <c r="L15" s="145" t="s">
        <v>47</v>
      </c>
      <c r="M15" s="145"/>
      <c r="N15" s="145"/>
      <c r="O15" s="145"/>
      <c r="P15" s="22" t="s">
        <v>21</v>
      </c>
      <c r="Q15" s="12" t="s">
        <v>48</v>
      </c>
    </row>
    <row r="16" spans="1:18" s="4" customFormat="1" ht="24" customHeight="1" x14ac:dyDescent="0.2">
      <c r="A16" s="130" t="s">
        <v>22</v>
      </c>
      <c r="B16" s="130"/>
      <c r="C16" s="130"/>
      <c r="D16" s="129" t="s">
        <v>54</v>
      </c>
      <c r="E16" s="129"/>
      <c r="F16" s="129"/>
      <c r="G16" s="129"/>
      <c r="H16" s="129"/>
      <c r="I16" s="129"/>
      <c r="J16" s="130" t="s">
        <v>23</v>
      </c>
      <c r="K16" s="130"/>
      <c r="L16" s="130"/>
      <c r="M16" s="130"/>
      <c r="N16" s="130"/>
      <c r="O16" s="130"/>
      <c r="P16" s="129" t="str">
        <f>+MIR!A17</f>
        <v>Actividad 1.5</v>
      </c>
      <c r="Q16" s="129"/>
    </row>
    <row r="17" spans="1:17" s="4" customFormat="1" ht="42.75" customHeight="1" x14ac:dyDescent="0.2">
      <c r="A17" s="130" t="s">
        <v>24</v>
      </c>
      <c r="B17" s="130"/>
      <c r="C17" s="130"/>
      <c r="D17" s="129" t="str">
        <f>+MIR!B17</f>
        <v>Tránsito vehicular mejorado en calles y caminos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s="4" customFormat="1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20.25" customHeight="1" x14ac:dyDescent="0.2">
      <c r="A19" s="132" t="s">
        <v>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">
      <c r="A22" s="127"/>
      <c r="B22" s="127"/>
      <c r="C22" s="127"/>
      <c r="D22" s="127"/>
      <c r="E22" s="127"/>
      <c r="F22" s="128"/>
      <c r="G22" s="128"/>
      <c r="H22" s="128"/>
      <c r="I22" s="128"/>
      <c r="J22" s="23" t="s">
        <v>32</v>
      </c>
      <c r="K22" s="23" t="s">
        <v>33</v>
      </c>
      <c r="L22" s="23" t="s">
        <v>34</v>
      </c>
      <c r="M22" s="23" t="s">
        <v>35</v>
      </c>
      <c r="N22" s="127"/>
      <c r="O22" s="127"/>
      <c r="P22" s="127"/>
      <c r="Q22" s="127"/>
    </row>
    <row r="23" spans="1:17" s="47" customFormat="1" ht="38.1" customHeight="1" x14ac:dyDescent="0.2">
      <c r="A23" s="154" t="s">
        <v>100</v>
      </c>
      <c r="B23" s="154"/>
      <c r="C23" s="154"/>
      <c r="D23" s="154"/>
      <c r="E23" s="154"/>
      <c r="F23" s="152" t="s">
        <v>140</v>
      </c>
      <c r="G23" s="152"/>
      <c r="H23" s="152" t="s">
        <v>51</v>
      </c>
      <c r="I23" s="152"/>
      <c r="J23" s="48">
        <v>12</v>
      </c>
      <c r="K23" s="48">
        <v>12</v>
      </c>
      <c r="L23" s="48">
        <v>12</v>
      </c>
      <c r="M23" s="48">
        <v>12</v>
      </c>
      <c r="N23" s="152">
        <f>SUM(J23:M23)</f>
        <v>48</v>
      </c>
      <c r="O23" s="152"/>
      <c r="P23" s="152"/>
      <c r="Q23" s="152"/>
    </row>
    <row r="24" spans="1:17" s="47" customFormat="1" ht="38.1" customHeight="1" x14ac:dyDescent="0.2">
      <c r="A24" s="154" t="s">
        <v>101</v>
      </c>
      <c r="B24" s="154"/>
      <c r="C24" s="154"/>
      <c r="D24" s="154"/>
      <c r="E24" s="154"/>
      <c r="F24" s="152" t="s">
        <v>140</v>
      </c>
      <c r="G24" s="152"/>
      <c r="H24" s="152" t="s">
        <v>51</v>
      </c>
      <c r="I24" s="152"/>
      <c r="J24" s="48">
        <v>12</v>
      </c>
      <c r="K24" s="48">
        <v>12</v>
      </c>
      <c r="L24" s="48">
        <v>12</v>
      </c>
      <c r="M24" s="48">
        <v>12</v>
      </c>
      <c r="N24" s="152">
        <f>SUM(J24:M24)</f>
        <v>48</v>
      </c>
      <c r="O24" s="152"/>
      <c r="P24" s="152"/>
      <c r="Q24" s="152"/>
    </row>
    <row r="25" spans="1:17" s="44" customFormat="1" ht="24.75" customHeight="1" x14ac:dyDescent="0.2">
      <c r="A25" s="121" t="s">
        <v>50</v>
      </c>
      <c r="B25" s="121"/>
      <c r="C25" s="121"/>
      <c r="D25" s="121"/>
      <c r="E25" s="121"/>
      <c r="F25" s="149" t="s">
        <v>46</v>
      </c>
      <c r="G25" s="149"/>
      <c r="H25" s="149"/>
      <c r="I25" s="149"/>
      <c r="J25" s="45">
        <f>+J23/J24*100</f>
        <v>100</v>
      </c>
      <c r="K25" s="45">
        <f>+K23/K24*100</f>
        <v>100</v>
      </c>
      <c r="L25" s="45">
        <f>+L23/L24*100</f>
        <v>100</v>
      </c>
      <c r="M25" s="45">
        <f>+M23/M24*100</f>
        <v>100</v>
      </c>
      <c r="N25" s="153">
        <v>100</v>
      </c>
      <c r="O25" s="153"/>
      <c r="P25" s="149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24"/>
      <c r="G29" s="12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29</vt:i4>
      </vt:variant>
    </vt:vector>
  </HeadingPairs>
  <TitlesOfParts>
    <vt:vector size="44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ACT 1.4</vt:lpstr>
      <vt:lpstr>ACT 1.5</vt:lpstr>
      <vt:lpstr>ACT 1.6</vt:lpstr>
      <vt:lpstr>ACT 1.7</vt:lpstr>
      <vt:lpstr>ACT 1.8</vt:lpstr>
      <vt:lpstr>ACT 1.9</vt:lpstr>
      <vt:lpstr>ACT 1.10</vt:lpstr>
      <vt:lpstr>ACT 1.11</vt:lpstr>
      <vt:lpstr>'ACT 1.1'!Área_de_impresión</vt:lpstr>
      <vt:lpstr>'ACT 1.10'!Área_de_impresión</vt:lpstr>
      <vt:lpstr>'ACT 1.11'!Área_de_impresión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1.6'!Área_de_impresión</vt:lpstr>
      <vt:lpstr>'ACT 1.7'!Área_de_impresión</vt:lpstr>
      <vt:lpstr>'ACT 1.8'!Área_de_impresión</vt:lpstr>
      <vt:lpstr>'ACT 1.9'!Área_de_impresión</vt:lpstr>
      <vt:lpstr>'COMPONENTE 1'!Área_de_impresión</vt:lpstr>
      <vt:lpstr>FIN!Área_de_impresión</vt:lpstr>
      <vt:lpstr>PROPOSITO!Área_de_impresión</vt:lpstr>
      <vt:lpstr>'ACT 1.1'!Títulos_a_imprimir</vt:lpstr>
      <vt:lpstr>'ACT 1.10'!Títulos_a_imprimir</vt:lpstr>
      <vt:lpstr>'ACT 1.11'!Títulos_a_imprimir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1.6'!Títulos_a_imprimir</vt:lpstr>
      <vt:lpstr>'ACT 1.7'!Títulos_a_imprimir</vt:lpstr>
      <vt:lpstr>'ACT 1.8'!Títulos_a_imprimir</vt:lpstr>
      <vt:lpstr>'ACT 1.9'!Títulos_a_imprimir</vt:lpstr>
      <vt:lpstr>'COMPONENTE 1'!Títulos_a_imprimir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2020-05-13T00:10:27Z</cp:lastPrinted>
  <dcterms:created xsi:type="dcterms:W3CDTF">2016-07-11T17:29:21Z</dcterms:created>
  <dcterms:modified xsi:type="dcterms:W3CDTF">2020-05-13T00:15:06Z</dcterms:modified>
</cp:coreProperties>
</file>